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er\Desktop\Save The Taste\"/>
    </mc:Choice>
  </mc:AlternateContent>
  <bookViews>
    <workbookView xWindow="0" yWindow="0" windowWidth="19515" windowHeight="7215" tabRatio="500"/>
  </bookViews>
  <sheets>
    <sheet name="Меню " sheetId="4" r:id="rId1"/>
    <sheet name="В стоимость включено (2)" sheetId="13" r:id="rId2"/>
  </sheets>
  <definedNames>
    <definedName name="_xlnm._FilterDatabase" localSheetId="0" hidden="1">'Меню '!$A$13:$G$283</definedName>
    <definedName name="_xlnm.Print_Area" localSheetId="0">'Меню '!$A$13:$G$283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299" i="4" l="1"/>
  <c r="E299" i="4"/>
  <c r="D327" i="4"/>
  <c r="E311" i="4"/>
  <c r="G32" i="4"/>
  <c r="G33" i="4"/>
  <c r="G125" i="4"/>
  <c r="G182" i="4"/>
  <c r="G213" i="4"/>
  <c r="D328" i="4"/>
  <c r="D32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4" i="4"/>
  <c r="G35" i="4"/>
  <c r="G36" i="4"/>
  <c r="G37" i="4"/>
  <c r="G38" i="4"/>
  <c r="G40" i="4"/>
  <c r="G41" i="4"/>
  <c r="G42" i="4"/>
  <c r="G43" i="4"/>
  <c r="G44" i="4"/>
  <c r="G45" i="4"/>
  <c r="G46" i="4"/>
  <c r="G47" i="4"/>
  <c r="G48" i="4"/>
  <c r="G49" i="4"/>
  <c r="G50" i="4"/>
  <c r="G51" i="4"/>
  <c r="G53" i="4"/>
  <c r="G54" i="4"/>
  <c r="G55" i="4"/>
  <c r="G56" i="4"/>
  <c r="G57" i="4"/>
  <c r="G58" i="4"/>
  <c r="G59" i="4"/>
  <c r="G60" i="4"/>
  <c r="G61" i="4"/>
  <c r="G62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6" i="4"/>
  <c r="G127" i="4"/>
  <c r="G128" i="4"/>
  <c r="G129" i="4"/>
  <c r="G130" i="4"/>
  <c r="G131" i="4"/>
  <c r="G132" i="4"/>
  <c r="G133" i="4"/>
  <c r="G134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3" i="4"/>
  <c r="G185" i="4"/>
  <c r="G186" i="4"/>
  <c r="G187" i="4"/>
  <c r="G188" i="4"/>
  <c r="G189" i="4"/>
  <c r="G190" i="4"/>
  <c r="G191" i="4"/>
  <c r="G192" i="4"/>
  <c r="G193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4" i="4"/>
  <c r="G215" i="4"/>
  <c r="G216" i="4"/>
  <c r="G217" i="4"/>
  <c r="G218" i="4"/>
  <c r="G219" i="4"/>
  <c r="G220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1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303" i="4"/>
  <c r="G304" i="4"/>
  <c r="G305" i="4"/>
  <c r="G306" i="4"/>
  <c r="G307" i="4"/>
  <c r="G308" i="4"/>
  <c r="F311" i="4"/>
  <c r="D311" i="4"/>
  <c r="D304" i="4"/>
  <c r="D303" i="4"/>
  <c r="D305" i="4"/>
  <c r="D306" i="4"/>
  <c r="D307" i="4"/>
  <c r="D308" i="4"/>
  <c r="C311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9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1" i="4"/>
  <c r="E42" i="4"/>
  <c r="E43" i="4"/>
  <c r="E44" i="4"/>
  <c r="E45" i="4"/>
  <c r="E46" i="4"/>
  <c r="E47" i="4"/>
  <c r="E48" i="4"/>
  <c r="E49" i="4"/>
  <c r="E50" i="4"/>
  <c r="E51" i="4"/>
  <c r="E53" i="4"/>
  <c r="E54" i="4"/>
  <c r="E55" i="4"/>
  <c r="E56" i="4"/>
  <c r="E57" i="4"/>
  <c r="E58" i="4"/>
  <c r="E59" i="4"/>
  <c r="E60" i="4"/>
  <c r="E61" i="4"/>
  <c r="E62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10" i="4"/>
  <c r="E111" i="4"/>
  <c r="E112" i="4"/>
  <c r="E113" i="4"/>
  <c r="E114" i="4"/>
  <c r="E115" i="4"/>
  <c r="E116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5" i="4"/>
  <c r="E186" i="4"/>
  <c r="E187" i="4"/>
  <c r="E188" i="4"/>
  <c r="E189" i="4"/>
  <c r="E190" i="4"/>
  <c r="E191" i="4"/>
  <c r="E192" i="4"/>
  <c r="E193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1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C299" i="4"/>
  <c r="G283" i="4"/>
  <c r="D283" i="4"/>
  <c r="G282" i="4"/>
  <c r="D282" i="4"/>
  <c r="G281" i="4"/>
  <c r="D281" i="4"/>
  <c r="G280" i="4"/>
  <c r="D280" i="4"/>
  <c r="G279" i="4"/>
  <c r="D279" i="4"/>
  <c r="G278" i="4"/>
  <c r="D278" i="4"/>
  <c r="G277" i="4"/>
  <c r="D277" i="4"/>
  <c r="G276" i="4"/>
  <c r="D276" i="4"/>
  <c r="G275" i="4"/>
  <c r="D275" i="4"/>
  <c r="B15" i="4"/>
</calcChain>
</file>

<file path=xl/sharedStrings.xml><?xml version="1.0" encoding="utf-8"?>
<sst xmlns="http://schemas.openxmlformats.org/spreadsheetml/2006/main" count="368" uniqueCount="345">
  <si>
    <t>Наименование</t>
  </si>
  <si>
    <t>Общее кол-во порций</t>
  </si>
  <si>
    <t>Выход блюда в граммах</t>
  </si>
  <si>
    <t>Напитки</t>
  </si>
  <si>
    <t>Общее кол-во</t>
  </si>
  <si>
    <t>Выход напитка в миллилитрах на персону</t>
  </si>
  <si>
    <t>Формат мероприятия</t>
  </si>
  <si>
    <t>Кол-во гостей</t>
  </si>
  <si>
    <t>Стоимость на 1 персону</t>
  </si>
  <si>
    <t>Расчет стоимости</t>
  </si>
  <si>
    <t>В СТОИМОСТЬ МЕНЮ ВКЛЮЧЕНО</t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</si>
  <si>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Разработка индивидуального меню и концепции мероприятия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</si>
  <si>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Приготовление и сервировка блюд в соответствии с выбранным меню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</si>
  <si>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 xml:space="preserve">Фарфор по меню 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</si>
  <si>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Столовые приборы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</si>
  <si>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 xml:space="preserve">Доставка необходимого оборудования на мероприятие </t>
    </r>
  </si>
  <si>
    <t>ДОПОЛНИТЕЛЬНЫЕ ОПЦИИ</t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</si>
  <si>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Флористическое оформление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</si>
  <si>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Кастинг официантов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</si>
  <si>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Специальная форма для персонала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</si>
  <si>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Бокалы и чашки по меню</t>
    </r>
  </si>
  <si>
    <r>
      <t>•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12"/>
        <color indexed="8"/>
        <rFont val="Times New Roman"/>
        <family val="1"/>
        <charset val="204"/>
      </rPr>
      <t>Персонал</t>
    </r>
  </si>
  <si>
    <t>Итоговая стоимость, руб.</t>
  </si>
  <si>
    <t xml:space="preserve">Канапе </t>
  </si>
  <si>
    <t>Фуршет</t>
  </si>
  <si>
    <t>Итого</t>
  </si>
  <si>
    <t>Итого за мероприятие</t>
  </si>
  <si>
    <t>Стоимость за 1 позицию</t>
  </si>
  <si>
    <t xml:space="preserve">Итого на 1 персону </t>
  </si>
  <si>
    <t>Чай /черный, зеленый, фруктовый/ с лимоном и сахаром</t>
  </si>
  <si>
    <t>Кофе /свежесваренный с молоком, сливкам, лимоном и сахаром/</t>
  </si>
  <si>
    <t>Расходные материалы на 1 персону</t>
  </si>
  <si>
    <t>Выход в граммах на 1 персону</t>
  </si>
  <si>
    <t xml:space="preserve">Горячие закуски </t>
  </si>
  <si>
    <t>Меню</t>
  </si>
  <si>
    <t>Выпечка</t>
  </si>
  <si>
    <t>оладьи со сметаной и джемом</t>
  </si>
  <si>
    <t xml:space="preserve">домашние сырники со сметаной и джемом </t>
  </si>
  <si>
    <t>пирожок с мясом</t>
  </si>
  <si>
    <t>пирожок с вишней</t>
  </si>
  <si>
    <t>пирожок с рисом и яйцом</t>
  </si>
  <si>
    <t>пирожок с яблоком</t>
  </si>
  <si>
    <t>пирожок с картошкой</t>
  </si>
  <si>
    <t>пирожок с капустой и яйцом</t>
  </si>
  <si>
    <t xml:space="preserve">киш Лоран с овощами и беконом </t>
  </si>
  <si>
    <t xml:space="preserve">киш Лоран с лососем </t>
  </si>
  <si>
    <t xml:space="preserve">хлебная корзина </t>
  </si>
  <si>
    <t>корнишон с одесским салом на бородинском хлебе</t>
  </si>
  <si>
    <t>инжир и Ибирийский хамон</t>
  </si>
  <si>
    <t>черничный мусс с грецким орехом на темном крутоне</t>
  </si>
  <si>
    <t>гуакамоле и тигровая креветки</t>
  </si>
  <si>
    <t>канапе с моцареллой, базиликом и вяленым томатом</t>
  </si>
  <si>
    <t>артишок, козий сыр и оливковый тапенад</t>
  </si>
  <si>
    <t>телячье пате с карамелизированным луком и малиной</t>
  </si>
  <si>
    <t>куриным пате с грушей-фламбе, гонобобелем и мятой</t>
  </si>
  <si>
    <t xml:space="preserve">парма, дыня и выдержанный бальзмик </t>
  </si>
  <si>
    <t xml:space="preserve">арбуз, фета и мята </t>
  </si>
  <si>
    <t xml:space="preserve">лосось в травах с мягким сыром </t>
  </si>
  <si>
    <t>запечённая свёкла, мягкий сыр и кресс салатом</t>
  </si>
  <si>
    <t>блинный ролл красный бархат с твороженным муссом и ягодами</t>
  </si>
  <si>
    <t>блинный ролл с сыром дор-блю и виноградом</t>
  </si>
  <si>
    <t>блинный ролл с крем-чизом, лососем и оливой</t>
  </si>
  <si>
    <t>мини-рулеты в мексиканском лаваше с ветчиной из индейки, базиликом и сыром</t>
  </si>
  <si>
    <t>картофельный брошшет с сельдью и тимьяном</t>
  </si>
  <si>
    <t xml:space="preserve">иранская хурма и утиная грудка </t>
  </si>
  <si>
    <t xml:space="preserve">тыквенный мусс, криспи лук и гранат </t>
  </si>
  <si>
    <t xml:space="preserve">красная икра и мягкий сыр  на темном крутоне </t>
  </si>
  <si>
    <t>селедочный мусс с зеленым яблоком и красной икрой на темном крутоне</t>
  </si>
  <si>
    <t xml:space="preserve">Холодные закуски /фуршетная ложка/ </t>
  </si>
  <si>
    <t>тар-тар из лосося и авокадо с лимонной заправкой</t>
  </si>
  <si>
    <t>тар-тар из говядины с каперсами и корнишонами</t>
  </si>
  <si>
    <t>тар-тар из печеных овощей с соусом песто</t>
  </si>
  <si>
    <t xml:space="preserve">Холодные закуски </t>
  </si>
  <si>
    <t>лосось гравлакс с зеленью и выдежанным бальзамиком</t>
  </si>
  <si>
    <t>ассорти из морепродуктов (морской гребешок, кальмар, лосось копчёный, лосось слабосоленый, королевская креветка)</t>
  </si>
  <si>
    <t>салат из булгура с печёными овощами и сыром фета</t>
  </si>
  <si>
    <t>салат Нисуаз (тунец, картофель, помидор, фасоль кенийская, яйцо, каперсы, маслины, заправка горчичная)</t>
  </si>
  <si>
    <t>салат Цезарь с курицей</t>
  </si>
  <si>
    <t>микс - салат с утиной грудкой, манго ,вялеными томатами, болгарским перцем и медово-устричным соусом</t>
  </si>
  <si>
    <t>греческий салат с сыром фета и оливами</t>
  </si>
  <si>
    <t xml:space="preserve">винегрет </t>
  </si>
  <si>
    <t>микс-салат с креветками гриль, помидорами черри и пармезаном</t>
  </si>
  <si>
    <t xml:space="preserve">салат Бора-Бора с креветками гриль, огурцом, авокадо, пряной рукколой и лаймом </t>
  </si>
  <si>
    <t xml:space="preserve">салат Бакинский со свежими томатами и вяленным палтусом </t>
  </si>
  <si>
    <t xml:space="preserve">салат сельд по шубой </t>
  </si>
  <si>
    <t xml:space="preserve">салат лосось под шубой </t>
  </si>
  <si>
    <t>куриные винглетсы с соусом барбекю</t>
  </si>
  <si>
    <t>конфеты из птицы с черносливом и соусом карри</t>
  </si>
  <si>
    <t xml:space="preserve">креветки темпура со сладким чили </t>
  </si>
  <si>
    <t>помидор фаршированный ароматным рисом с мятой и кедроавым орехом</t>
  </si>
  <si>
    <t>говяжий брошшет со сладким перцем</t>
  </si>
  <si>
    <t>утиный брошшет с брусничным соусом</t>
  </si>
  <si>
    <t xml:space="preserve">брошшет из ягненка с клюквенным соусом </t>
  </si>
  <si>
    <t>мини-чебуреки с мясом с йогуртовым соусом с зеленью и перцем чили</t>
  </si>
  <si>
    <t>мини-чебуреки с сыром с йогуртовым соусом с зеленью и перцем чили</t>
  </si>
  <si>
    <t>обжаренное филе судака с винно-сливочным соусом</t>
  </si>
  <si>
    <t>утиная грудка с ягодным соусом</t>
  </si>
  <si>
    <t>каре ягнёнка на косточке с медовым соусом</t>
  </si>
  <si>
    <t>запечённое филе индейки с соусом барбекю</t>
  </si>
  <si>
    <t>Горячее</t>
  </si>
  <si>
    <t>медальон из говядины с соусом из красного вина и розмарина</t>
  </si>
  <si>
    <t>медальон из телячей вырезки с фисташковым маслом и зеленым миксом</t>
  </si>
  <si>
    <t>мини - шашлычки из лосося</t>
  </si>
  <si>
    <t>мини - шашлычки из курицы</t>
  </si>
  <si>
    <t xml:space="preserve">котлеты мясные по-домашнему </t>
  </si>
  <si>
    <t xml:space="preserve">котлеты из фермерского кролика </t>
  </si>
  <si>
    <t>утиная ножка конфи с сальсой из клубники и цитрусовых</t>
  </si>
  <si>
    <t>мини - шашлычки с креветками в чесночном масле с перепелиным яйчком</t>
  </si>
  <si>
    <t>Гарнир</t>
  </si>
  <si>
    <t>овощное соте с соусом терияки</t>
  </si>
  <si>
    <t>запеченый беби картофель с тимьяном и размарином</t>
  </si>
  <si>
    <t>картофель по-деревенски</t>
  </si>
  <si>
    <t xml:space="preserve">картофельное пюре </t>
  </si>
  <si>
    <t xml:space="preserve">спаржа с лимонно-масленным соусом </t>
  </si>
  <si>
    <t>гречка с жаренным луком и шампиньонами</t>
  </si>
  <si>
    <t>филе дорадо в пряных травах</t>
  </si>
  <si>
    <t>домашний тирамису</t>
  </si>
  <si>
    <t>банановый брауни</t>
  </si>
  <si>
    <t>мини эклеры с чёрным шоколадом</t>
  </si>
  <si>
    <t>мини эклеры с белым шоколадом</t>
  </si>
  <si>
    <t>клубничная панакота</t>
  </si>
  <si>
    <t>клубника в белом и черном шоколаде</t>
  </si>
  <si>
    <t>Десерт</t>
  </si>
  <si>
    <t>макаронни</t>
  </si>
  <si>
    <t xml:space="preserve">капкейк с кремом </t>
  </si>
  <si>
    <t>пирожное  наполеон</t>
  </si>
  <si>
    <t>чизкейк с миндальными лепестками</t>
  </si>
  <si>
    <t xml:space="preserve">пирожное птичье молоко </t>
  </si>
  <si>
    <t>пирожное медовик</t>
  </si>
  <si>
    <t xml:space="preserve">пирожное картошка </t>
  </si>
  <si>
    <t>лимонная тарталетка</t>
  </si>
  <si>
    <t xml:space="preserve">пирожное эстерхази </t>
  </si>
  <si>
    <t xml:space="preserve">мини-пирожное маракуя с маком </t>
  </si>
  <si>
    <t>мини-пирожное фисташковый физьер</t>
  </si>
  <si>
    <t>мини-пирожное Бужансье малиновый</t>
  </si>
  <si>
    <t xml:space="preserve">трюфель шоколадный </t>
  </si>
  <si>
    <t>профитроли</t>
  </si>
  <si>
    <t>Фрукты</t>
  </si>
  <si>
    <t>черри-брошшеты из дыни</t>
  </si>
  <si>
    <t>черри-брошшеты из арбуза</t>
  </si>
  <si>
    <t>черри-брошшет из киви</t>
  </si>
  <si>
    <t>фруктово-ягодное ассорти летнее (арбуз, дыня, персик, клубника, черешня, малина, черника, смородина)</t>
  </si>
  <si>
    <t>фруктовое плато дыня и арбуз (лето)</t>
  </si>
  <si>
    <t>Газированные напитки - Coca - Cola</t>
  </si>
  <si>
    <t>Сок в ассортименте - Rich</t>
  </si>
  <si>
    <t xml:space="preserve">Морс домашний </t>
  </si>
  <si>
    <t xml:space="preserve">Компот из сухофруктов </t>
  </si>
  <si>
    <t xml:space="preserve">Горячий шоколад </t>
  </si>
  <si>
    <t xml:space="preserve">холодец говяжий с горчицей и хреном </t>
  </si>
  <si>
    <t xml:space="preserve">оладьи из кобачка и цукини со сметаной </t>
  </si>
  <si>
    <t xml:space="preserve">Завтрак </t>
  </si>
  <si>
    <t xml:space="preserve">гранола с йогуртом и джемом </t>
  </si>
  <si>
    <t xml:space="preserve">гранола с йогуртом, джемом и ягодами </t>
  </si>
  <si>
    <t xml:space="preserve">яичный маффин с овощами и беконом  </t>
  </si>
  <si>
    <t xml:space="preserve">фруктовый салат </t>
  </si>
  <si>
    <t xml:space="preserve">оладьи из кабачка и цуккини со слабосоленым лососем </t>
  </si>
  <si>
    <t xml:space="preserve">каша овсянная молочная </t>
  </si>
  <si>
    <t xml:space="preserve">каша овсянная с орехами и ягодами </t>
  </si>
  <si>
    <t xml:space="preserve">каша рисовая молочная </t>
  </si>
  <si>
    <t>каша рисовая с ягодами</t>
  </si>
  <si>
    <t>оладьи с красной икрой и мягким сыром</t>
  </si>
  <si>
    <t xml:space="preserve">оладьи со слабосоленым лососем с мягким сыром </t>
  </si>
  <si>
    <t>Сандвич</t>
  </si>
  <si>
    <t>сандвич с ветчиной и сыром со свежими овощами на тосте гриль</t>
  </si>
  <si>
    <t xml:space="preserve">клаб - сандвич с курицей и беконом на тосте гриль </t>
  </si>
  <si>
    <t xml:space="preserve">сандвич с мягким сыром, хрустящем беконом и свежими овощами на хлебных "краюшках" </t>
  </si>
  <si>
    <t xml:space="preserve">круассан с лососем и мягким сыром </t>
  </si>
  <si>
    <t xml:space="preserve">круассан с курицей, сельдереем, огурцом и соусом -тар-тар </t>
  </si>
  <si>
    <t xml:space="preserve">сандвич с курицей терияки, сыром фета и овощами гриль на чиабатте </t>
  </si>
  <si>
    <t>салат из сезонных овощей с ароматным маслом</t>
  </si>
  <si>
    <t>Суп</t>
  </si>
  <si>
    <t xml:space="preserve">борщ с говядиной и сметаной </t>
  </si>
  <si>
    <t xml:space="preserve">овощной крем-суп </t>
  </si>
  <si>
    <t xml:space="preserve">минестроне </t>
  </si>
  <si>
    <t xml:space="preserve">крем-суп из шампиньонов </t>
  </si>
  <si>
    <t xml:space="preserve">тыквенный крем-суп с кедровыми орехами, криспи луком и выдержанным бальзамиком </t>
  </si>
  <si>
    <t xml:space="preserve">суп из дорадо с томатами, сладким перцем и зеленью </t>
  </si>
  <si>
    <t xml:space="preserve">Газированные напитки - Страна Лимония </t>
  </si>
  <si>
    <t>Дата мероприятия</t>
  </si>
  <si>
    <t>Контактное лицо /исполнитель/</t>
  </si>
  <si>
    <t>Контактное лицо /заказчик/</t>
  </si>
  <si>
    <t>Заказчик / название мероприятия</t>
  </si>
  <si>
    <t>Время мероприятия</t>
  </si>
  <si>
    <t>фруктовое крудите</t>
  </si>
  <si>
    <t>ассорти домашнего печенья</t>
  </si>
  <si>
    <t>рогалики с джемом(абрикос,малина,ваниль,капучино,карамель)</t>
  </si>
  <si>
    <t>карпаччо из лосося с мягким сыром, микс салатом и выдержанным бальзамиком</t>
  </si>
  <si>
    <t>карпаччо из свёклы с козьим сыром, оливковым маслом и зернами граната</t>
  </si>
  <si>
    <t>моцарелла с томатами, базиликом и соусом песто</t>
  </si>
  <si>
    <t>салат коул-слоу со свежим огурцом и кукурузой</t>
  </si>
  <si>
    <t>салат из фунчозы с ростками сои, шампиньонами, пекинским салатом, обжаренной индейкой и корейской заправкой</t>
  </si>
  <si>
    <t>салат из битых огурцов с кинзой и орешками кешью</t>
  </si>
  <si>
    <t>нем ран с креветкой, цуккини и имбирем</t>
  </si>
  <si>
    <t>нем ран со свининой, обжаренной капустой и тимьяном</t>
  </si>
  <si>
    <t>нем ран с курицей, овощами в соусе терияки</t>
  </si>
  <si>
    <t>ватрушка</t>
  </si>
  <si>
    <t>круассан свежевыпеченный</t>
  </si>
  <si>
    <t>даниш с вишней</t>
  </si>
  <si>
    <t>овощная тарелка (свежие помидоры, огурцы, редис, болгарский перец, сельдерей, свежая зелень)</t>
  </si>
  <si>
    <t>Домашний лимонад - Маракуя/ Цитрусовый/ Ягодный</t>
  </si>
  <si>
    <t>микс - салат с молодым шпинатом, лососем, зернами граната и йогуртовым соусом</t>
  </si>
  <si>
    <t>фруктовое плато ( яблоко, груша, виноград, мандарин)</t>
  </si>
  <si>
    <t>брускетта с печеным перцем, сыром фета и тапенадом</t>
  </si>
  <si>
    <t xml:space="preserve">брускетта с копчённой форелью, зеленью и мягким сыром </t>
  </si>
  <si>
    <t xml:space="preserve">брускетта со свежим и вяленным томатом и пармезаном </t>
  </si>
  <si>
    <t xml:space="preserve">брускетта с гуакамолле и тигровой креветкой </t>
  </si>
  <si>
    <t>теплый салат с  гребешком, брюссельской капустой фри и тыквенным кремом</t>
  </si>
  <si>
    <t>салат с камчатским крабом, корном, бакинскими томатами и артишоком</t>
  </si>
  <si>
    <t>Сангрия на белом вине</t>
  </si>
  <si>
    <t>Сангрия на розовом вине</t>
  </si>
  <si>
    <t>Кир Рояль</t>
  </si>
  <si>
    <t>Апероль Спритц</t>
  </si>
  <si>
    <t>Россини</t>
  </si>
  <si>
    <t>Кампари со свежевыжитым грейпфрутовым соком</t>
  </si>
  <si>
    <t>Сервис и расходные материалы на 1 персону</t>
  </si>
  <si>
    <t>Коктейли</t>
  </si>
  <si>
    <t>филе сибаса со спаржей и соусом терияки</t>
  </si>
  <si>
    <t>черничный маффин</t>
  </si>
  <si>
    <t>круассан свежевыпеченный с шоколадом</t>
  </si>
  <si>
    <t xml:space="preserve">даниш с абрикосом и корицей </t>
  </si>
  <si>
    <t>сдобная улитка с изюмом и корицей</t>
  </si>
  <si>
    <t>ванильный рулет с маком</t>
  </si>
  <si>
    <t>сандвич с тунцом и яйцом с соусом тар-тар на ржаном хлебе</t>
  </si>
  <si>
    <t xml:space="preserve">круассан с ветчиной из индейки,салатным листом и сыром </t>
  </si>
  <si>
    <t>ассорти домашних спредов с бородинскими чипсами (хумус, бабагануш, фалафель, халапеньо)</t>
  </si>
  <si>
    <t>брускетта с куриным паштетом и крошкой из груши</t>
  </si>
  <si>
    <t>традиционный Оливье с курицей и свежим огурцом</t>
  </si>
  <si>
    <t>классический Оливье с говядиной, бочковым огурцом и маринованными опятами</t>
  </si>
  <si>
    <t>хачапури с сыром и зеленью</t>
  </si>
  <si>
    <t>Орехи</t>
  </si>
  <si>
    <t>салат из печёных баклажанов, рукколой, вяленых томатов и сыром пармезан</t>
  </si>
  <si>
    <t>печеный картофель на гриле с чесноком и травами</t>
  </si>
  <si>
    <t>маринованные овощи гриль с соусом песто</t>
  </si>
  <si>
    <t xml:space="preserve">куриные крылья барбекю </t>
  </si>
  <si>
    <t>стейк Рибай</t>
  </si>
  <si>
    <t>тосканский салат с анчоусами,  томатами свежими и вяленными, шампиньонами, кедровыми орехами,  пармезаном и бальзамическим соусом</t>
  </si>
  <si>
    <t>Уха Боярская</t>
  </si>
  <si>
    <t>бифстроганов из говядины</t>
  </si>
  <si>
    <t>фруктовое ассорти (5 сервировочных мисок: мандарин, виноград,яблоко,груша, клубника, черешня)</t>
  </si>
  <si>
    <t>ассорти горячих блюд ( филе миньон, утиная грудка, медальон из свинины, каре баранины)</t>
  </si>
  <si>
    <t>котлета по киевски с сыром и зеленью</t>
  </si>
  <si>
    <t>суфле из зелёного горошка с мятой</t>
  </si>
  <si>
    <t>картофельный гратен с грибами и сыром</t>
  </si>
  <si>
    <t xml:space="preserve">Дополнительные расходы </t>
  </si>
  <si>
    <t xml:space="preserve">Официанты - фуршет </t>
  </si>
  <si>
    <t>часов</t>
  </si>
  <si>
    <t xml:space="preserve"> 280 руб / час  </t>
  </si>
  <si>
    <t xml:space="preserve">Официанты - банкет </t>
  </si>
  <si>
    <t>Менеджер - зал - кухня</t>
  </si>
  <si>
    <t>Менеджер - зал - алкоголь</t>
  </si>
  <si>
    <t xml:space="preserve">Дополнительный персонал - грузчики </t>
  </si>
  <si>
    <t xml:space="preserve"> 150 руб / час  </t>
  </si>
  <si>
    <t xml:space="preserve">Дополнительный персонал - стюардинг </t>
  </si>
  <si>
    <t>Логистика Газель -техническое оборудование</t>
  </si>
  <si>
    <t xml:space="preserve">Логистика грузовой автомоболь 5 тонн -техническое оборудование </t>
  </si>
  <si>
    <t xml:space="preserve"> 800 руб/час  </t>
  </si>
  <si>
    <t>Транспортные расходы - такси - персонал /после 24:00/</t>
  </si>
  <si>
    <t xml:space="preserve"> 4500 руб / рейс </t>
  </si>
  <si>
    <t xml:space="preserve">Итого </t>
  </si>
  <si>
    <t xml:space="preserve"> 5590 руб/3 часа + подача/ +590 руб/час  </t>
  </si>
  <si>
    <t>Мини закуски</t>
  </si>
  <si>
    <t>мини  закуска с мягким сыром, спаржей и хрустящим беконом</t>
  </si>
  <si>
    <t>ассорти сырных мини закусок (орехи, солёный крекер и виноградное консоме/микс из сухофруктов на гриссине/микс из трав с вяленым томатом)</t>
  </si>
  <si>
    <t>фалафель с мятным айоле</t>
  </si>
  <si>
    <t>закуска с козьим сыром с травами, запечённой свёклой нуазет и карамелизированным кумкватом</t>
  </si>
  <si>
    <t>meat ball в липком соусе bbq и луком сибулет</t>
  </si>
  <si>
    <t>мини каре из ягнёнка в травах с картофелем слайс и клюквенным соусом</t>
  </si>
  <si>
    <t>канталуп салат с дыней и пармой</t>
  </si>
  <si>
    <t>мини тако с сивиче из креветок с томатами черри</t>
  </si>
  <si>
    <t>мини тако с уткой конфи в азиатском стиле</t>
  </si>
  <si>
    <t xml:space="preserve">творожная запеканка с изюмом, курагой и сгущенкой </t>
  </si>
  <si>
    <t>омлет с ветчиной и сыром</t>
  </si>
  <si>
    <t>медовая дыня с утиной грудкой</t>
  </si>
  <si>
    <t>мини капрезе с вяленым томатом, бальзамической икрой и соусом песто</t>
  </si>
  <si>
    <t>мясное плато с корнишонами, жемчужным луком и хрустящими гренками (ростбиф в травах, буженина, салями, куриный рулет с черносливом)</t>
  </si>
  <si>
    <t>сырная тарелка с виноградом, ягодами, орехами и таёжным мёдом (Камамбер, Чечелл, Гарганзола, Сулугуни,Грана-падано)</t>
  </si>
  <si>
    <t>карпаччо из говядины с томатами и рукколой</t>
  </si>
  <si>
    <t>овощное крудите с соусом блю-чиз ( огурец, морковь, перец болгарский, сельдерей )</t>
  </si>
  <si>
    <t>ассорти домашних соленьев, маринадов и грибов (соленые огурцы, маринованные помидоры, квашеная капуста, черемша, грибы лесные )</t>
  </si>
  <si>
    <t>обжаренный сыр с брусничным соусом</t>
  </si>
  <si>
    <t>гороховый суп с копченостями</t>
  </si>
  <si>
    <t>медальоны из свинины в сливочно-грибном соусе</t>
  </si>
  <si>
    <t>курица по-строгановски в сливочном соусе</t>
  </si>
  <si>
    <t>ароматный рис с жасмином и овощами</t>
  </si>
  <si>
    <t>яблочный штрудель с корицей и клубничным соусом</t>
  </si>
  <si>
    <t>тарталетка с чёрной смородиной</t>
  </si>
  <si>
    <t>тарталетка с грушей и меренгой</t>
  </si>
  <si>
    <t>small baits с лососем, мягким сыром и чипсами из каперсов</t>
  </si>
  <si>
    <t>гриссини с ростбифом и майонезом васаби</t>
  </si>
  <si>
    <t>гриссини с хамоном</t>
  </si>
  <si>
    <t>шоколадно-йогуртовое суфле</t>
  </si>
  <si>
    <t>мраморно-карамельный чизкейк</t>
  </si>
  <si>
    <t>чизкейк манго</t>
  </si>
  <si>
    <t>сандвич с курицей, сыром и свежим огурцом с горчично-томатным соусом на тосте гриль</t>
  </si>
  <si>
    <t xml:space="preserve">сандвич с ростбифом, корнишонами,свежим помидором, соусом песто, сливочным хреном и микс-салатом на тосте гриль </t>
  </si>
  <si>
    <t>сандвич с ветчиной из индейки, 2 видами сыра и свежими овощами с клюквенным соусом</t>
  </si>
  <si>
    <t>сендвич с моцареллой, томатами и соусом песто на тосте со злаками</t>
  </si>
  <si>
    <t>брускетта с щучьей икрой и тар-таром из дикого лосося</t>
  </si>
  <si>
    <t>брускетта с копченой уткой, слайсом из белой редьки и ягодным соусом</t>
  </si>
  <si>
    <t>брускетта со страчетеллой, свежим томатом, маринованным красным луком, кедровым орешком и тыквенным мусом</t>
  </si>
  <si>
    <t>брускетта с говядиной, маринованным луком, канкассе из помидор и соусом песто</t>
  </si>
  <si>
    <t>гаспачо с креветкой и пармезановой крошкой (в шоте)</t>
  </si>
  <si>
    <t>спринг ролл с креветками в кисло-сладком соусе (в шоте)</t>
  </si>
  <si>
    <t>спринг ролл с овощами в кисло-сладком соусе (в шоте)</t>
  </si>
  <si>
    <t>тар-тар из морского гребешка, каперсов, базелика и маракуйи</t>
  </si>
  <si>
    <t>тар-тар из креветок с хлебными чипсами и луком сибулет</t>
  </si>
  <si>
    <t>антипасти (говядина сырокопчённая, салями милано, шеврет, грана падано, горгонзола)</t>
  </si>
  <si>
    <t>мясная доска: брезаола, салями, хамон, маринованное филе индейки с жемчужным луком, корнишонами и тостами</t>
  </si>
  <si>
    <t>ассорти терринов с карамелизированным луком, маринованным огурчиком с хлебными чипсами (телячий террин, куриный террин, утиный террин)</t>
  </si>
  <si>
    <t>севиче из дикого сибаса под соусом из томатов юзу</t>
  </si>
  <si>
    <t>салат из киноа с диким рисом, печёным баклажаном, вяленым и свежим томатом, рукколой с ладким соусом чили</t>
  </si>
  <si>
    <t>микс салат с куриной печенью, свежими овощами, грейпфрутом и медово-устричным соусом</t>
  </si>
  <si>
    <t>салат из индейки со стручковой фасолью, рукколой и кунжутом</t>
  </si>
  <si>
    <t>чизбургер</t>
  </si>
  <si>
    <t>капрезе на тарте с соусом песто</t>
  </si>
  <si>
    <t>биточки куриные в сливочном соусе</t>
  </si>
  <si>
    <t>жульен из курицы в блине и грецкими орехами</t>
  </si>
  <si>
    <t>суп- лапша куриная</t>
  </si>
  <si>
    <t>стейк из сёмги со сливочно соусом</t>
  </si>
  <si>
    <t>говяжий шашлычок со сладким перцем</t>
  </si>
  <si>
    <t>мини-шашлычки из свинины с красным луком</t>
  </si>
  <si>
    <t>куриные биточки в соусе карри</t>
  </si>
  <si>
    <t>фруктовый  шашлычок ( ежевика, ананас, виноград, клубника, гонобобель )</t>
  </si>
  <si>
    <t>фруктово-ягодное ассорти (груша, виноград, киви, физалис, дыня, клубника, малина, гонобобель, смородина, ежевика)</t>
  </si>
  <si>
    <t>пшеничный рожок с тар-таром из тунца и луком сибулет</t>
  </si>
  <si>
    <t>пшеничный рожок с муссом из белых грибов и пармезановой крошкой</t>
  </si>
  <si>
    <t>Салаты</t>
  </si>
  <si>
    <t>Сырный стол.
сырная тарелка с виноградом, ягодами, орехами и таёжным мёдом (Камамбер, Чечелл, Гарганзола, Сулугуни,Грана-Падано), ягодное лукошко, ассорти свежеиспечённых багетов и булочек, гигантские маслины, оливки, икра красная, лимонно-сливочное масло с зеленью и морской солью, хумус, куриный паштет, корзина домашних мини-оладушек</t>
  </si>
  <si>
    <t>Общая стоимость</t>
  </si>
  <si>
    <t>Выход в граммах на персону</t>
  </si>
  <si>
    <t>Выход в мл на персону</t>
  </si>
  <si>
    <t>Соколова Анна 
8 926 111 89 13</t>
  </si>
  <si>
    <t>ассорти орехов ( фундук, кешью, грецкий орех, арахис, миндаль) с мёдом и королевским фиником</t>
  </si>
  <si>
    <t>минеральная вода б/г - Байкал</t>
  </si>
  <si>
    <t>минеральная вода газ - Байкал</t>
  </si>
  <si>
    <t>домашний лимонад - Маракуя/ Цитрусовый/ Ягодный</t>
  </si>
  <si>
    <t>газированные напитки - Coca - Cola</t>
  </si>
  <si>
    <t>сок в ассортименте - Rich</t>
  </si>
  <si>
    <t xml:space="preserve">морс домашний </t>
  </si>
  <si>
    <t xml:space="preserve">компот из сухофруктов </t>
  </si>
  <si>
    <t xml:space="preserve">газированные напитки - Страна Лимония </t>
  </si>
  <si>
    <t>чай /черный, зеленый, фруктовый/ с лимоном и сахаром</t>
  </si>
  <si>
    <t>кофе /свежесваренный с молоком, сливкам, лимоном и сахаром/</t>
  </si>
  <si>
    <t>кофе Nespresso</t>
  </si>
  <si>
    <t xml:space="preserve">горячий 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</si>
</sst>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\ &quot;руб.&quot;_-;\-* #,##0.00\ &quot;руб.&quot;_-;_-* &quot;-&quot;??\ &quot;руб.&quot;_-;_-@_-"/>
    <numFmt numFmtId="165" formatCode="_-* #,##0.00[$руб.-419]_-;\-* #,##0.00[$руб.-419]_-;_-* &quot;-&quot;??[$руб.-419]_-;_-@_-"/>
    <numFmt numFmtId="166" formatCode="_-* #,##0.00\ &quot;руб.&quot;_-;\-* #,##0.00\ &quot;руб.&quot;_-;_-* &quot;-&quot;??\ &quot;руб.&quot;_-;_-@"/>
    <numFmt numFmtId="167" formatCode="0.0"/>
    <numFmt numFmtId="168" formatCode="#,##0_ ;\-#,##0\ "/>
  </numFmts>
  <fonts count="34" x14ac:knownFonts="1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Georgia"/>
      <family val="1"/>
      <charset val="204"/>
    </font>
    <font>
      <b/>
      <u/>
      <sz val="10"/>
      <color indexed="8"/>
      <name val="Palatino Linotype"/>
      <family val="1"/>
      <charset val="204"/>
    </font>
    <font>
      <sz val="10"/>
      <color indexed="8"/>
      <name val="Palatino Linotype"/>
      <family val="1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8"/>
      <name val="Cambria"/>
      <family val="1"/>
      <charset val="204"/>
    </font>
    <font>
      <sz val="10"/>
      <color rgb="FF000000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0"/>
      <name val="Helv"/>
      <charset val="204"/>
    </font>
    <font>
      <sz val="8"/>
      <name val="Arial"/>
      <family val="2"/>
    </font>
    <font>
      <b/>
      <i/>
      <sz val="14"/>
      <color indexed="8"/>
      <name val="Calibri"/>
      <family val="2"/>
      <charset val="204"/>
    </font>
    <font>
      <sz val="11"/>
      <color indexed="8"/>
      <name val="Palatino"/>
      <family val="1"/>
    </font>
    <font>
      <b/>
      <sz val="11"/>
      <color indexed="8"/>
      <name val="Palatino"/>
      <family val="1"/>
    </font>
    <font>
      <sz val="10"/>
      <color theme="1"/>
      <name val="Palatino"/>
      <family val="1"/>
    </font>
    <font>
      <sz val="10"/>
      <color rgb="FF000000"/>
      <name val="Palatino"/>
      <family val="1"/>
    </font>
    <font>
      <sz val="10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4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64" fontId="8" fillId="0" borderId="7" xfId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5" borderId="0" xfId="0" applyFill="1"/>
    <xf numFmtId="164" fontId="0" fillId="5" borderId="0" xfId="1" applyFont="1" applyFill="1"/>
    <xf numFmtId="0" fontId="26" fillId="5" borderId="0" xfId="0" applyFont="1" applyFill="1"/>
    <xf numFmtId="164" fontId="25" fillId="0" borderId="26" xfId="0" applyNumberFormat="1" applyFont="1" applyBorder="1" applyAlignment="1">
      <alignment horizontal="center" vertical="center"/>
    </xf>
    <xf numFmtId="164" fontId="25" fillId="0" borderId="23" xfId="1" applyFont="1" applyBorder="1" applyAlignment="1">
      <alignment horizontal="center" vertical="center"/>
    </xf>
    <xf numFmtId="165" fontId="24" fillId="0" borderId="1" xfId="1" applyNumberFormat="1" applyFont="1" applyBorder="1" applyAlignment="1">
      <alignment vertical="center"/>
    </xf>
    <xf numFmtId="164" fontId="24" fillId="0" borderId="1" xfId="1" applyFont="1" applyBorder="1" applyAlignment="1">
      <alignment vertical="center"/>
    </xf>
    <xf numFmtId="0" fontId="22" fillId="6" borderId="4" xfId="0" applyFont="1" applyFill="1" applyBorder="1" applyAlignment="1">
      <alignment vertical="center"/>
    </xf>
    <xf numFmtId="164" fontId="24" fillId="0" borderId="1" xfId="1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vertical="center"/>
    </xf>
    <xf numFmtId="0" fontId="29" fillId="5" borderId="0" xfId="0" applyFont="1" applyFill="1" applyBorder="1"/>
    <xf numFmtId="0" fontId="29" fillId="0" borderId="0" xfId="0" applyFont="1" applyBorder="1"/>
    <xf numFmtId="0" fontId="15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29" fillId="11" borderId="0" xfId="0" applyFont="1" applyFill="1" applyBorder="1"/>
    <xf numFmtId="0" fontId="15" fillId="9" borderId="11" xfId="0" applyFont="1" applyFill="1" applyBorder="1" applyAlignment="1">
      <alignment vertical="center" wrapText="1"/>
    </xf>
    <xf numFmtId="1" fontId="15" fillId="5" borderId="13" xfId="0" applyNumberFormat="1" applyFont="1" applyFill="1" applyBorder="1" applyAlignment="1">
      <alignment horizontal="center" vertical="center"/>
    </xf>
    <xf numFmtId="165" fontId="24" fillId="5" borderId="32" xfId="1" applyNumberFormat="1" applyFont="1" applyFill="1" applyBorder="1" applyAlignment="1">
      <alignment vertical="center"/>
    </xf>
    <xf numFmtId="164" fontId="24" fillId="5" borderId="1" xfId="1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vertical="center"/>
    </xf>
    <xf numFmtId="0" fontId="30" fillId="4" borderId="0" xfId="0" applyFont="1" applyFill="1"/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/>
    </xf>
    <xf numFmtId="165" fontId="24" fillId="5" borderId="1" xfId="1" applyNumberFormat="1" applyFont="1" applyFill="1" applyBorder="1" applyAlignment="1">
      <alignment vertical="center"/>
    </xf>
    <xf numFmtId="0" fontId="15" fillId="5" borderId="9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left" vertical="center"/>
    </xf>
    <xf numFmtId="0" fontId="24" fillId="5" borderId="29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left" vertical="center"/>
    </xf>
    <xf numFmtId="164" fontId="24" fillId="5" borderId="1" xfId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/>
    </xf>
    <xf numFmtId="0" fontId="31" fillId="13" borderId="0" xfId="0" applyFont="1" applyFill="1" applyBorder="1"/>
    <xf numFmtId="0" fontId="31" fillId="3" borderId="0" xfId="0" applyFont="1" applyFill="1" applyBorder="1"/>
    <xf numFmtId="0" fontId="31" fillId="0" borderId="0" xfId="0" applyFont="1" applyBorder="1"/>
    <xf numFmtId="0" fontId="31" fillId="14" borderId="0" xfId="0" applyFont="1" applyFill="1" applyBorder="1"/>
    <xf numFmtId="0" fontId="31" fillId="5" borderId="0" xfId="0" applyFont="1" applyFill="1" applyBorder="1"/>
    <xf numFmtId="0" fontId="26" fillId="4" borderId="0" xfId="0" applyFont="1" applyFill="1"/>
    <xf numFmtId="0" fontId="15" fillId="4" borderId="1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64" fontId="25" fillId="0" borderId="41" xfId="0" applyNumberFormat="1" applyFont="1" applyBorder="1" applyAlignment="1">
      <alignment vertical="center"/>
    </xf>
    <xf numFmtId="0" fontId="15" fillId="4" borderId="26" xfId="0" applyFont="1" applyFill="1" applyBorder="1" applyAlignment="1">
      <alignment horizontal="center" vertical="center"/>
    </xf>
    <xf numFmtId="164" fontId="25" fillId="0" borderId="40" xfId="0" applyNumberFormat="1" applyFont="1" applyBorder="1" applyAlignment="1">
      <alignment vertical="center"/>
    </xf>
    <xf numFmtId="164" fontId="25" fillId="0" borderId="3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164" fontId="23" fillId="6" borderId="1" xfId="1" applyFont="1" applyFill="1" applyBorder="1" applyAlignment="1">
      <alignment vertical="center"/>
    </xf>
    <xf numFmtId="164" fontId="23" fillId="6" borderId="1" xfId="1" applyFont="1" applyFill="1" applyBorder="1" applyAlignment="1">
      <alignment vertical="top"/>
    </xf>
    <xf numFmtId="164" fontId="24" fillId="0" borderId="1" xfId="0" applyNumberFormat="1" applyFont="1" applyBorder="1" applyAlignment="1">
      <alignment horizontal="center" vertical="center"/>
    </xf>
    <xf numFmtId="164" fontId="24" fillId="5" borderId="1" xfId="0" applyNumberFormat="1" applyFont="1" applyFill="1" applyBorder="1" applyAlignment="1">
      <alignment vertical="center"/>
    </xf>
    <xf numFmtId="164" fontId="23" fillId="7" borderId="1" xfId="1" applyFont="1" applyFill="1" applyBorder="1" applyAlignment="1">
      <alignment vertical="top"/>
    </xf>
    <xf numFmtId="164" fontId="25" fillId="0" borderId="26" xfId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164" fontId="8" fillId="5" borderId="0" xfId="1" applyFont="1" applyFill="1" applyBorder="1" applyAlignment="1">
      <alignment horizontal="center" vertical="center" wrapText="1"/>
    </xf>
    <xf numFmtId="164" fontId="8" fillId="5" borderId="0" xfId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horizontal="center" vertical="center" wrapText="1"/>
    </xf>
    <xf numFmtId="166" fontId="8" fillId="5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26" fillId="4" borderId="0" xfId="0" applyFont="1" applyFill="1" applyAlignment="1">
      <alignment vertical="center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164" fontId="33" fillId="0" borderId="47" xfId="0" applyNumberFormat="1" applyFont="1" applyBorder="1" applyAlignment="1">
      <alignment horizontal="center" vertical="center" wrapText="1"/>
    </xf>
    <xf numFmtId="164" fontId="33" fillId="0" borderId="47" xfId="0" applyNumberFormat="1" applyFont="1" applyBorder="1" applyAlignment="1">
      <alignment vertical="center" wrapText="1"/>
    </xf>
    <xf numFmtId="164" fontId="30" fillId="5" borderId="0" xfId="1" applyFont="1" applyFill="1"/>
    <xf numFmtId="0" fontId="6" fillId="0" borderId="17" xfId="0" applyFont="1" applyBorder="1" applyAlignment="1">
      <alignment vertical="center" wrapText="1"/>
    </xf>
    <xf numFmtId="0" fontId="15" fillId="5" borderId="5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168" fontId="8" fillId="0" borderId="2" xfId="1" applyNumberFormat="1" applyFont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164" fontId="24" fillId="0" borderId="32" xfId="1" applyFont="1" applyBorder="1" applyAlignment="1">
      <alignment vertical="center"/>
    </xf>
    <xf numFmtId="0" fontId="5" fillId="6" borderId="59" xfId="0" applyFont="1" applyFill="1" applyBorder="1" applyAlignment="1">
      <alignment vertical="center" wrapText="1"/>
    </xf>
    <xf numFmtId="1" fontId="4" fillId="6" borderId="60" xfId="0" applyNumberFormat="1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vertical="center"/>
    </xf>
    <xf numFmtId="164" fontId="23" fillId="6" borderId="62" xfId="1" applyFont="1" applyFill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64" fontId="25" fillId="0" borderId="54" xfId="1" applyFont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166" fontId="8" fillId="5" borderId="65" xfId="0" applyNumberFormat="1" applyFont="1" applyFill="1" applyBorder="1" applyAlignment="1">
      <alignment horizontal="center" vertical="center" wrapText="1"/>
    </xf>
    <xf numFmtId="166" fontId="8" fillId="5" borderId="65" xfId="0" applyNumberFormat="1" applyFont="1" applyFill="1" applyBorder="1" applyAlignment="1">
      <alignment horizontal="left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43" fontId="33" fillId="0" borderId="48" xfId="0" applyNumberFormat="1" applyFont="1" applyBorder="1" applyAlignment="1">
      <alignment horizontal="left" vertical="center" wrapText="1"/>
    </xf>
    <xf numFmtId="43" fontId="33" fillId="0" borderId="45" xfId="0" applyNumberFormat="1" applyFont="1" applyBorder="1" applyAlignment="1">
      <alignment horizontal="left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21" fillId="7" borderId="6" xfId="1" applyFont="1" applyFill="1" applyBorder="1" applyAlignment="1">
      <alignment horizontal="center" vertical="center" wrapText="1"/>
    </xf>
    <xf numFmtId="164" fontId="21" fillId="7" borderId="2" xfId="1" applyFont="1" applyFill="1" applyBorder="1" applyAlignment="1">
      <alignment horizontal="center" vertical="center" wrapText="1"/>
    </xf>
    <xf numFmtId="166" fontId="21" fillId="7" borderId="6" xfId="1" applyNumberFormat="1" applyFont="1" applyFill="1" applyBorder="1" applyAlignment="1">
      <alignment horizontal="center" vertical="center" wrapText="1"/>
    </xf>
    <xf numFmtId="166" fontId="21" fillId="7" borderId="2" xfId="1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12" borderId="52" xfId="0" applyFont="1" applyFill="1" applyBorder="1" applyAlignment="1">
      <alignment horizontal="center" vertical="center" wrapText="1"/>
    </xf>
    <xf numFmtId="0" fontId="0" fillId="0" borderId="15" xfId="0" applyBorder="1"/>
    <xf numFmtId="0" fontId="9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7" fillId="6" borderId="5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166" fontId="8" fillId="5" borderId="65" xfId="0" applyNumberFormat="1" applyFont="1" applyFill="1" applyBorder="1" applyAlignment="1">
      <alignment horizontal="center" vertical="center" wrapText="1"/>
    </xf>
    <xf numFmtId="0" fontId="0" fillId="5" borderId="66" xfId="0" applyFill="1" applyBorder="1"/>
    <xf numFmtId="0" fontId="2" fillId="12" borderId="14" xfId="0" applyFont="1" applyFill="1" applyBorder="1" applyAlignment="1">
      <alignment horizontal="center"/>
    </xf>
    <xf numFmtId="0" fontId="0" fillId="0" borderId="52" xfId="0" applyBorder="1"/>
    <xf numFmtId="0" fontId="27" fillId="8" borderId="6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45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 wrapText="1"/>
    </xf>
    <xf numFmtId="167" fontId="15" fillId="0" borderId="5" xfId="0" applyNumberFormat="1" applyFont="1" applyBorder="1" applyAlignment="1">
      <alignment horizontal="center" vertical="center" wrapText="1"/>
    </xf>
    <xf numFmtId="164" fontId="8" fillId="0" borderId="52" xfId="1" applyFont="1" applyBorder="1" applyAlignment="1">
      <alignment horizontal="center" vertical="center" wrapText="1"/>
    </xf>
    <xf numFmtId="164" fontId="8" fillId="0" borderId="15" xfId="1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32" fillId="9" borderId="4" xfId="0" applyFont="1" applyFill="1" applyBorder="1" applyAlignment="1">
      <alignment horizontal="center" vertical="center"/>
    </xf>
    <xf numFmtId="0" fontId="32" fillId="9" borderId="38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5" fillId="5" borderId="32" xfId="0" applyFont="1" applyFill="1" applyBorder="1" applyAlignment="1">
      <alignment horizontal="center" vertical="center"/>
    </xf>
    <xf numFmtId="0" fontId="0" fillId="5" borderId="32" xfId="0" applyFill="1" applyBorder="1"/>
    <xf numFmtId="0" fontId="24" fillId="5" borderId="21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90">
    <cellStyle name="Normal_Sheet1" xfId="16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7" builtinId="8" hidden="1"/>
    <cellStyle name="Гиперссылка" xfId="19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Денежный" xfId="1" builtinId="4"/>
    <cellStyle name="Обычный" xfId="0" builtinId="0"/>
    <cellStyle name="Обычный 2" xfId="2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</cellStyles>
  <dxfs count="0"/>
  <tableStyles count="0" defaultTableStyle="TableStyleMedium9" defaultPivotStyle="PivotStyleMedium4"/>
  <colors>
    <mruColors>
      <color rgb="FFC0C0C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0</xdr:row>
      <xdr:rowOff>0</xdr:rowOff>
    </xdr:from>
    <xdr:to>
      <xdr:col>3</xdr:col>
      <xdr:colOff>266700</xdr:colOff>
      <xdr:row>8</xdr:row>
      <xdr:rowOff>127000</xdr:rowOff>
    </xdr:to>
    <xdr:pic>
      <xdr:nvPicPr>
        <xdr:cNvPr id="3" name="Изображение 2" descr="stt logo light smal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8100" y="0"/>
          <a:ext cx="2133600" cy="193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N1052"/>
  <sheetViews>
    <sheetView tabSelected="1" topLeftCell="A317" workbookViewId="0">
      <selection activeCell="A297" sqref="A297:E297"/>
    </sheetView>
  </sheetViews>
  <sheetFormatPr defaultColWidth="11.42578125" defaultRowHeight="12.75" x14ac:dyDescent="0.2"/>
  <cols>
    <col min="1" max="1" width="43.42578125" customWidth="1"/>
    <col min="2" max="2" width="20.85546875" customWidth="1"/>
    <col min="3" max="3" width="10.85546875" style="32" customWidth="1"/>
    <col min="4" max="4" width="15.85546875" style="32" customWidth="1"/>
    <col min="5" max="5" width="21.42578125" customWidth="1"/>
    <col min="6" max="6" width="14.42578125" style="32" customWidth="1"/>
    <col min="7" max="7" width="14.42578125" customWidth="1"/>
    <col min="8" max="8" width="11.42578125" style="22" customWidth="1"/>
    <col min="9" max="10" width="11.42578125" style="22"/>
    <col min="11" max="11" width="14.42578125" style="22" bestFit="1" customWidth="1"/>
    <col min="12" max="117" width="11.42578125" style="22"/>
  </cols>
  <sheetData>
    <row r="1" spans="1:7" x14ac:dyDescent="0.2">
      <c r="A1" s="226"/>
      <c r="B1" s="226"/>
      <c r="C1" s="226"/>
      <c r="D1" s="226"/>
      <c r="E1" s="226"/>
      <c r="F1" s="226"/>
      <c r="G1" s="226"/>
    </row>
    <row r="2" spans="1:7" x14ac:dyDescent="0.2">
      <c r="A2" s="226"/>
      <c r="B2" s="226"/>
      <c r="C2" s="226"/>
      <c r="D2" s="226"/>
      <c r="E2" s="226"/>
      <c r="F2" s="226"/>
      <c r="G2" s="226"/>
    </row>
    <row r="3" spans="1:7" x14ac:dyDescent="0.2">
      <c r="A3" s="226"/>
      <c r="B3" s="226"/>
      <c r="C3" s="226"/>
      <c r="D3" s="226"/>
      <c r="E3" s="226"/>
      <c r="F3" s="226"/>
      <c r="G3" s="226"/>
    </row>
    <row r="4" spans="1:7" x14ac:dyDescent="0.2">
      <c r="A4" s="226"/>
      <c r="B4" s="226"/>
      <c r="C4" s="226"/>
      <c r="D4" s="226"/>
      <c r="E4" s="226"/>
      <c r="F4" s="226"/>
      <c r="G4" s="226"/>
    </row>
    <row r="5" spans="1:7" x14ac:dyDescent="0.2">
      <c r="A5" s="226"/>
      <c r="B5" s="226"/>
      <c r="C5" s="226"/>
      <c r="D5" s="226"/>
      <c r="E5" s="226"/>
      <c r="F5" s="226"/>
      <c r="G5" s="226"/>
    </row>
    <row r="6" spans="1:7" x14ac:dyDescent="0.2">
      <c r="A6" s="226"/>
      <c r="B6" s="226"/>
      <c r="C6" s="226"/>
      <c r="D6" s="226"/>
      <c r="E6" s="226"/>
      <c r="F6" s="226"/>
      <c r="G6" s="226"/>
    </row>
    <row r="7" spans="1:7" x14ac:dyDescent="0.2">
      <c r="A7" s="226"/>
      <c r="B7" s="226"/>
      <c r="C7" s="226"/>
      <c r="D7" s="226"/>
      <c r="E7" s="226"/>
      <c r="F7" s="226"/>
      <c r="G7" s="226"/>
    </row>
    <row r="8" spans="1:7" ht="44.1" customHeight="1" thickBot="1" x14ac:dyDescent="0.25">
      <c r="A8" s="227"/>
      <c r="B8" s="227"/>
      <c r="C8" s="227"/>
      <c r="D8" s="227"/>
      <c r="E8" s="227"/>
      <c r="F8" s="227"/>
      <c r="G8" s="227"/>
    </row>
    <row r="9" spans="1:7" ht="44.1" customHeight="1" thickBot="1" x14ac:dyDescent="0.25">
      <c r="A9" s="34" t="s">
        <v>181</v>
      </c>
      <c r="B9" s="235"/>
      <c r="C9" s="237"/>
      <c r="D9" s="237"/>
      <c r="E9" s="237"/>
      <c r="F9" s="237"/>
      <c r="G9" s="236"/>
    </row>
    <row r="10" spans="1:7" ht="44.1" customHeight="1" thickBot="1" x14ac:dyDescent="0.25">
      <c r="A10" s="34" t="s">
        <v>180</v>
      </c>
      <c r="B10" s="233" t="s">
        <v>178</v>
      </c>
      <c r="C10" s="234"/>
      <c r="D10" s="233" t="s">
        <v>182</v>
      </c>
      <c r="E10" s="234"/>
      <c r="F10" s="233" t="s">
        <v>179</v>
      </c>
      <c r="G10" s="234"/>
    </row>
    <row r="11" spans="1:7" ht="44.1" customHeight="1" thickBot="1" x14ac:dyDescent="0.25">
      <c r="A11" s="35"/>
      <c r="B11" s="235"/>
      <c r="C11" s="236"/>
      <c r="D11" s="235"/>
      <c r="E11" s="236"/>
      <c r="F11" s="235" t="s">
        <v>331</v>
      </c>
      <c r="G11" s="236"/>
    </row>
    <row r="12" spans="1:7" ht="44.1" customHeight="1" thickBot="1" x14ac:dyDescent="0.25">
      <c r="A12" s="33"/>
      <c r="B12" s="33"/>
      <c r="C12" s="33"/>
      <c r="D12" s="33"/>
      <c r="E12" s="33"/>
      <c r="F12" s="33"/>
      <c r="G12" s="33"/>
    </row>
    <row r="13" spans="1:7" ht="32.25" thickBot="1" x14ac:dyDescent="0.25">
      <c r="A13" s="16" t="s">
        <v>0</v>
      </c>
      <c r="B13" s="16" t="s">
        <v>1</v>
      </c>
      <c r="C13" s="228" t="s">
        <v>2</v>
      </c>
      <c r="D13" s="229"/>
      <c r="E13" s="17" t="s">
        <v>32</v>
      </c>
      <c r="F13" s="16" t="s">
        <v>27</v>
      </c>
      <c r="G13" s="18" t="s">
        <v>25</v>
      </c>
    </row>
    <row r="14" spans="1:7" ht="15.75" x14ac:dyDescent="0.2">
      <c r="A14" s="230" t="s">
        <v>34</v>
      </c>
      <c r="B14" s="231"/>
      <c r="C14" s="231"/>
      <c r="D14" s="231"/>
      <c r="E14" s="231"/>
      <c r="F14" s="231"/>
      <c r="G14" s="232"/>
    </row>
    <row r="15" spans="1:7" ht="20.100000000000001" customHeight="1" thickBot="1" x14ac:dyDescent="0.25">
      <c r="A15" s="115" t="s">
        <v>35</v>
      </c>
      <c r="B15" s="116">
        <f>SUM(B16:B38)</f>
        <v>0</v>
      </c>
      <c r="C15" s="238"/>
      <c r="D15" s="238"/>
      <c r="E15" s="116"/>
      <c r="F15" s="117"/>
      <c r="G15" s="118"/>
    </row>
    <row r="16" spans="1:7" ht="15" x14ac:dyDescent="0.2">
      <c r="A16" s="7" t="s">
        <v>36</v>
      </c>
      <c r="B16" s="12">
        <v>0</v>
      </c>
      <c r="C16" s="239">
        <v>60</v>
      </c>
      <c r="D16" s="240"/>
      <c r="E16" s="14">
        <f>IF($B$299,B16*C16/$B$299,B299)</f>
        <v>0</v>
      </c>
      <c r="F16" s="114">
        <v>145</v>
      </c>
      <c r="G16" s="114">
        <f>B16*F16</f>
        <v>0</v>
      </c>
    </row>
    <row r="17" spans="1:117" ht="30" x14ac:dyDescent="0.2">
      <c r="A17" s="7" t="s">
        <v>161</v>
      </c>
      <c r="B17" s="12">
        <v>0</v>
      </c>
      <c r="C17" s="142">
        <v>70</v>
      </c>
      <c r="D17" s="143"/>
      <c r="E17" s="14">
        <f>IF($B$299,B17*C17/$B$299,$B$299)</f>
        <v>0</v>
      </c>
      <c r="F17" s="28">
        <v>210</v>
      </c>
      <c r="G17" s="28">
        <f t="shared" ref="G17:G38" si="0">B17*F17</f>
        <v>0</v>
      </c>
    </row>
    <row r="18" spans="1:117" ht="15" x14ac:dyDescent="0.2">
      <c r="A18" s="7" t="s">
        <v>160</v>
      </c>
      <c r="B18" s="12">
        <v>0</v>
      </c>
      <c r="C18" s="212">
        <v>60</v>
      </c>
      <c r="D18" s="213"/>
      <c r="E18" s="14">
        <f t="shared" ref="E18:E38" si="1">IF($B$299,B18*C18/$B$299,$B$299)</f>
        <v>0</v>
      </c>
      <c r="F18" s="28">
        <v>265</v>
      </c>
      <c r="G18" s="28">
        <f t="shared" si="0"/>
        <v>0</v>
      </c>
    </row>
    <row r="19" spans="1:117" ht="15" x14ac:dyDescent="0.2">
      <c r="A19" s="71" t="s">
        <v>217</v>
      </c>
      <c r="B19" s="72">
        <v>0</v>
      </c>
      <c r="C19" s="216">
        <v>40</v>
      </c>
      <c r="D19" s="217"/>
      <c r="E19" s="14">
        <f t="shared" si="1"/>
        <v>0</v>
      </c>
      <c r="F19" s="38">
        <v>150</v>
      </c>
      <c r="G19" s="28">
        <f t="shared" si="0"/>
        <v>0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</row>
    <row r="20" spans="1:117" ht="15" x14ac:dyDescent="0.2">
      <c r="A20" s="7" t="s">
        <v>37</v>
      </c>
      <c r="B20" s="12">
        <v>0</v>
      </c>
      <c r="C20" s="222">
        <v>60</v>
      </c>
      <c r="D20" s="223"/>
      <c r="E20" s="14">
        <f t="shared" si="1"/>
        <v>0</v>
      </c>
      <c r="F20" s="28">
        <v>160</v>
      </c>
      <c r="G20" s="28">
        <f t="shared" si="0"/>
        <v>0</v>
      </c>
    </row>
    <row r="21" spans="1:117" s="40" customFormat="1" ht="15" x14ac:dyDescent="0.2">
      <c r="A21" s="36" t="s">
        <v>195</v>
      </c>
      <c r="B21" s="37">
        <v>0</v>
      </c>
      <c r="C21" s="220">
        <v>50</v>
      </c>
      <c r="D21" s="221"/>
      <c r="E21" s="14">
        <f t="shared" si="1"/>
        <v>0</v>
      </c>
      <c r="F21" s="38">
        <v>100</v>
      </c>
      <c r="G21" s="28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</row>
    <row r="22" spans="1:117" s="40" customFormat="1" ht="15" x14ac:dyDescent="0.2">
      <c r="A22" s="41" t="s">
        <v>197</v>
      </c>
      <c r="B22" s="42">
        <v>0</v>
      </c>
      <c r="C22" s="218">
        <v>50</v>
      </c>
      <c r="D22" s="219"/>
      <c r="E22" s="14">
        <f t="shared" si="1"/>
        <v>0</v>
      </c>
      <c r="F22" s="38">
        <v>100</v>
      </c>
      <c r="G22" s="28">
        <f t="shared" si="0"/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</row>
    <row r="23" spans="1:117" ht="15" x14ac:dyDescent="0.2">
      <c r="A23" s="7" t="s">
        <v>219</v>
      </c>
      <c r="B23" s="12">
        <v>0</v>
      </c>
      <c r="C23" s="212">
        <v>50</v>
      </c>
      <c r="D23" s="213"/>
      <c r="E23" s="14">
        <f t="shared" si="1"/>
        <v>0</v>
      </c>
      <c r="F23" s="28">
        <v>100</v>
      </c>
      <c r="G23" s="28">
        <f t="shared" si="0"/>
        <v>0</v>
      </c>
    </row>
    <row r="24" spans="1:117" ht="15" x14ac:dyDescent="0.2">
      <c r="A24" s="7" t="s">
        <v>196</v>
      </c>
      <c r="B24" s="12">
        <v>0</v>
      </c>
      <c r="C24" s="212">
        <v>40</v>
      </c>
      <c r="D24" s="213"/>
      <c r="E24" s="14">
        <f t="shared" si="1"/>
        <v>0</v>
      </c>
      <c r="F24" s="28">
        <v>105</v>
      </c>
      <c r="G24" s="28">
        <f t="shared" si="0"/>
        <v>0</v>
      </c>
    </row>
    <row r="25" spans="1:117" ht="15" x14ac:dyDescent="0.2">
      <c r="A25" s="7" t="s">
        <v>218</v>
      </c>
      <c r="B25" s="49">
        <v>0</v>
      </c>
      <c r="C25" s="241">
        <v>40</v>
      </c>
      <c r="D25" s="242"/>
      <c r="E25" s="14">
        <f t="shared" si="1"/>
        <v>0</v>
      </c>
      <c r="F25" s="50">
        <v>140</v>
      </c>
      <c r="G25" s="28">
        <f t="shared" si="0"/>
        <v>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</row>
    <row r="26" spans="1:117" ht="15" x14ac:dyDescent="0.2">
      <c r="A26" s="7" t="s">
        <v>38</v>
      </c>
      <c r="B26" s="12">
        <v>0</v>
      </c>
      <c r="C26" s="212">
        <v>40</v>
      </c>
      <c r="D26" s="213">
        <v>60</v>
      </c>
      <c r="E26" s="14">
        <f t="shared" si="1"/>
        <v>0</v>
      </c>
      <c r="F26" s="28">
        <v>90</v>
      </c>
      <c r="G26" s="28">
        <f t="shared" si="0"/>
        <v>0</v>
      </c>
    </row>
    <row r="27" spans="1:117" ht="15" x14ac:dyDescent="0.2">
      <c r="A27" s="7" t="s">
        <v>43</v>
      </c>
      <c r="B27" s="12">
        <v>0</v>
      </c>
      <c r="C27" s="212">
        <v>40</v>
      </c>
      <c r="D27" s="213">
        <v>70</v>
      </c>
      <c r="E27" s="14">
        <f t="shared" si="1"/>
        <v>0</v>
      </c>
      <c r="F27" s="28">
        <v>80</v>
      </c>
      <c r="G27" s="28">
        <f t="shared" si="0"/>
        <v>0</v>
      </c>
    </row>
    <row r="28" spans="1:117" ht="15" x14ac:dyDescent="0.2">
      <c r="A28" s="7" t="s">
        <v>39</v>
      </c>
      <c r="B28" s="12">
        <v>0</v>
      </c>
      <c r="C28" s="212">
        <v>40</v>
      </c>
      <c r="D28" s="213"/>
      <c r="E28" s="14">
        <f t="shared" si="1"/>
        <v>0</v>
      </c>
      <c r="F28" s="28">
        <v>80</v>
      </c>
      <c r="G28" s="28">
        <f t="shared" si="0"/>
        <v>0</v>
      </c>
    </row>
    <row r="29" spans="1:117" ht="15" x14ac:dyDescent="0.2">
      <c r="A29" s="7" t="s">
        <v>40</v>
      </c>
      <c r="B29" s="12">
        <v>0</v>
      </c>
      <c r="C29" s="212">
        <v>40</v>
      </c>
      <c r="D29" s="213"/>
      <c r="E29" s="14">
        <f t="shared" si="1"/>
        <v>0</v>
      </c>
      <c r="F29" s="28">
        <v>80</v>
      </c>
      <c r="G29" s="28">
        <f t="shared" si="0"/>
        <v>0</v>
      </c>
    </row>
    <row r="30" spans="1:117" ht="15" x14ac:dyDescent="0.2">
      <c r="A30" s="7" t="s">
        <v>41</v>
      </c>
      <c r="B30" s="12">
        <v>0</v>
      </c>
      <c r="C30" s="212">
        <v>40</v>
      </c>
      <c r="D30" s="213"/>
      <c r="E30" s="14">
        <f t="shared" si="1"/>
        <v>0</v>
      </c>
      <c r="F30" s="28">
        <v>80</v>
      </c>
      <c r="G30" s="28">
        <f t="shared" si="0"/>
        <v>0</v>
      </c>
    </row>
    <row r="31" spans="1:117" ht="15" x14ac:dyDescent="0.2">
      <c r="A31" s="7" t="s">
        <v>42</v>
      </c>
      <c r="B31" s="12">
        <v>0</v>
      </c>
      <c r="C31" s="212">
        <v>40</v>
      </c>
      <c r="D31" s="213"/>
      <c r="E31" s="14">
        <f t="shared" si="1"/>
        <v>0</v>
      </c>
      <c r="F31" s="28">
        <v>70</v>
      </c>
      <c r="G31" s="28">
        <f t="shared" si="0"/>
        <v>0</v>
      </c>
    </row>
    <row r="32" spans="1:117" ht="15" x14ac:dyDescent="0.2">
      <c r="A32" s="7" t="s">
        <v>220</v>
      </c>
      <c r="B32" s="12">
        <v>0</v>
      </c>
      <c r="C32" s="142">
        <v>50</v>
      </c>
      <c r="D32" s="143"/>
      <c r="E32" s="14">
        <f t="shared" si="1"/>
        <v>0</v>
      </c>
      <c r="F32" s="28">
        <v>80</v>
      </c>
      <c r="G32" s="28">
        <f t="shared" si="0"/>
        <v>0</v>
      </c>
    </row>
    <row r="33" spans="1:7" ht="15" x14ac:dyDescent="0.2">
      <c r="A33" s="7" t="s">
        <v>221</v>
      </c>
      <c r="B33" s="12">
        <v>0</v>
      </c>
      <c r="C33" s="214">
        <v>50</v>
      </c>
      <c r="D33" s="215"/>
      <c r="E33" s="14">
        <f t="shared" si="1"/>
        <v>0</v>
      </c>
      <c r="F33" s="28">
        <v>90</v>
      </c>
      <c r="G33" s="28">
        <f t="shared" si="0"/>
        <v>0</v>
      </c>
    </row>
    <row r="34" spans="1:7" s="22" customFormat="1" ht="15" x14ac:dyDescent="0.2">
      <c r="A34" s="45" t="s">
        <v>184</v>
      </c>
      <c r="B34" s="12">
        <v>0</v>
      </c>
      <c r="C34" s="56"/>
      <c r="D34" s="57">
        <v>100</v>
      </c>
      <c r="E34" s="14">
        <f t="shared" si="1"/>
        <v>0</v>
      </c>
      <c r="F34" s="48">
        <v>155</v>
      </c>
      <c r="G34" s="28">
        <f t="shared" si="0"/>
        <v>0</v>
      </c>
    </row>
    <row r="35" spans="1:7" s="22" customFormat="1" ht="45" x14ac:dyDescent="0.2">
      <c r="A35" s="45" t="s">
        <v>185</v>
      </c>
      <c r="B35" s="12">
        <v>0</v>
      </c>
      <c r="C35" s="58"/>
      <c r="D35" s="59">
        <v>100</v>
      </c>
      <c r="E35" s="14">
        <f t="shared" si="1"/>
        <v>0</v>
      </c>
      <c r="F35" s="48">
        <v>230</v>
      </c>
      <c r="G35" s="28">
        <f t="shared" si="0"/>
        <v>0</v>
      </c>
    </row>
    <row r="36" spans="1:7" ht="15" x14ac:dyDescent="0.2">
      <c r="A36" s="7" t="s">
        <v>44</v>
      </c>
      <c r="B36" s="12">
        <v>0</v>
      </c>
      <c r="C36" s="202">
        <v>120</v>
      </c>
      <c r="D36" s="203"/>
      <c r="E36" s="14">
        <f t="shared" si="1"/>
        <v>0</v>
      </c>
      <c r="F36" s="28">
        <v>210</v>
      </c>
      <c r="G36" s="28">
        <f t="shared" si="0"/>
        <v>0</v>
      </c>
    </row>
    <row r="37" spans="1:7" ht="15" x14ac:dyDescent="0.2">
      <c r="A37" s="7" t="s">
        <v>45</v>
      </c>
      <c r="B37" s="12">
        <v>0</v>
      </c>
      <c r="C37" s="142">
        <v>120</v>
      </c>
      <c r="D37" s="143"/>
      <c r="E37" s="14">
        <f t="shared" si="1"/>
        <v>0</v>
      </c>
      <c r="F37" s="28">
        <v>250</v>
      </c>
      <c r="G37" s="28">
        <f t="shared" si="0"/>
        <v>0</v>
      </c>
    </row>
    <row r="38" spans="1:7" ht="15" x14ac:dyDescent="0.2">
      <c r="A38" s="7" t="s">
        <v>46</v>
      </c>
      <c r="B38" s="12">
        <v>0</v>
      </c>
      <c r="C38" s="142">
        <v>400</v>
      </c>
      <c r="D38" s="143"/>
      <c r="E38" s="14">
        <f t="shared" si="1"/>
        <v>0</v>
      </c>
      <c r="F38" s="28">
        <v>385</v>
      </c>
      <c r="G38" s="28">
        <f t="shared" si="0"/>
        <v>0</v>
      </c>
    </row>
    <row r="39" spans="1:7" ht="15" x14ac:dyDescent="0.2">
      <c r="A39" s="8" t="s">
        <v>162</v>
      </c>
      <c r="B39" s="13"/>
      <c r="C39" s="132"/>
      <c r="D39" s="132"/>
      <c r="E39" s="13"/>
      <c r="F39" s="29"/>
      <c r="G39" s="84"/>
    </row>
    <row r="40" spans="1:7" ht="30" x14ac:dyDescent="0.2">
      <c r="A40" s="7" t="s">
        <v>163</v>
      </c>
      <c r="B40" s="12">
        <v>0</v>
      </c>
      <c r="C40" s="142">
        <v>250</v>
      </c>
      <c r="D40" s="143"/>
      <c r="E40" s="14">
        <f>IF($B$299,B40*C40/$B$299,$B$299)</f>
        <v>0</v>
      </c>
      <c r="F40" s="28">
        <v>285</v>
      </c>
      <c r="G40" s="28">
        <f>B40*F40</f>
        <v>0</v>
      </c>
    </row>
    <row r="41" spans="1:7" ht="30" x14ac:dyDescent="0.2">
      <c r="A41" s="7" t="s">
        <v>293</v>
      </c>
      <c r="B41" s="12">
        <v>0</v>
      </c>
      <c r="C41" s="142">
        <v>250</v>
      </c>
      <c r="D41" s="143"/>
      <c r="E41" s="14">
        <f t="shared" ref="E41:E51" si="2">IF($B$299,B41*C41/$B$299,$B$299)</f>
        <v>0</v>
      </c>
      <c r="F41" s="28">
        <v>295</v>
      </c>
      <c r="G41" s="28">
        <f t="shared" ref="G41:G51" si="3">B41*F41</f>
        <v>0</v>
      </c>
    </row>
    <row r="42" spans="1:7" ht="30" x14ac:dyDescent="0.2">
      <c r="A42" s="7" t="s">
        <v>164</v>
      </c>
      <c r="B42" s="12">
        <v>0</v>
      </c>
      <c r="C42" s="142">
        <v>250</v>
      </c>
      <c r="D42" s="143"/>
      <c r="E42" s="14">
        <f t="shared" si="2"/>
        <v>0</v>
      </c>
      <c r="F42" s="28">
        <v>320</v>
      </c>
      <c r="G42" s="28">
        <f t="shared" si="3"/>
        <v>0</v>
      </c>
    </row>
    <row r="43" spans="1:7" ht="45" x14ac:dyDescent="0.2">
      <c r="A43" s="7" t="s">
        <v>294</v>
      </c>
      <c r="B43" s="12">
        <v>0</v>
      </c>
      <c r="C43" s="212">
        <v>250</v>
      </c>
      <c r="D43" s="213"/>
      <c r="E43" s="14">
        <f t="shared" si="2"/>
        <v>0</v>
      </c>
      <c r="F43" s="28">
        <v>350</v>
      </c>
      <c r="G43" s="28">
        <f t="shared" si="3"/>
        <v>0</v>
      </c>
    </row>
    <row r="44" spans="1:7" ht="30" x14ac:dyDescent="0.2">
      <c r="A44" s="7" t="s">
        <v>222</v>
      </c>
      <c r="B44" s="12">
        <v>0</v>
      </c>
      <c r="C44" s="212">
        <v>230</v>
      </c>
      <c r="D44" s="213"/>
      <c r="E44" s="14">
        <f t="shared" si="2"/>
        <v>0</v>
      </c>
      <c r="F44" s="28">
        <v>290</v>
      </c>
      <c r="G44" s="28">
        <f t="shared" si="3"/>
        <v>0</v>
      </c>
    </row>
    <row r="45" spans="1:7" ht="30" x14ac:dyDescent="0.2">
      <c r="A45" s="7" t="s">
        <v>168</v>
      </c>
      <c r="B45" s="12">
        <v>0</v>
      </c>
      <c r="C45" s="212">
        <v>250</v>
      </c>
      <c r="D45" s="213"/>
      <c r="E45" s="14">
        <f t="shared" si="2"/>
        <v>0</v>
      </c>
      <c r="F45" s="28">
        <v>330</v>
      </c>
      <c r="G45" s="28">
        <f t="shared" si="3"/>
        <v>0</v>
      </c>
    </row>
    <row r="46" spans="1:7" ht="30" x14ac:dyDescent="0.2">
      <c r="A46" s="7" t="s">
        <v>165</v>
      </c>
      <c r="B46" s="12">
        <v>0</v>
      </c>
      <c r="C46" s="142">
        <v>160</v>
      </c>
      <c r="D46" s="143"/>
      <c r="E46" s="14">
        <f t="shared" si="2"/>
        <v>0</v>
      </c>
      <c r="F46" s="28">
        <v>280</v>
      </c>
      <c r="G46" s="28">
        <f t="shared" si="3"/>
        <v>0</v>
      </c>
    </row>
    <row r="47" spans="1:7" ht="30" x14ac:dyDescent="0.2">
      <c r="A47" s="7" t="s">
        <v>295</v>
      </c>
      <c r="B47" s="12">
        <v>0</v>
      </c>
      <c r="C47" s="142">
        <v>220</v>
      </c>
      <c r="D47" s="143"/>
      <c r="E47" s="14">
        <f t="shared" si="2"/>
        <v>0</v>
      </c>
      <c r="F47" s="28">
        <v>300</v>
      </c>
      <c r="G47" s="28">
        <f t="shared" si="3"/>
        <v>0</v>
      </c>
    </row>
    <row r="48" spans="1:7" ht="30" x14ac:dyDescent="0.2">
      <c r="A48" s="7" t="s">
        <v>296</v>
      </c>
      <c r="B48" s="12">
        <v>0</v>
      </c>
      <c r="C48" s="142">
        <v>200</v>
      </c>
      <c r="D48" s="143"/>
      <c r="E48" s="14">
        <f t="shared" si="2"/>
        <v>0</v>
      </c>
      <c r="F48" s="28">
        <v>310</v>
      </c>
      <c r="G48" s="28">
        <f t="shared" si="3"/>
        <v>0</v>
      </c>
    </row>
    <row r="49" spans="1:7" ht="15" x14ac:dyDescent="0.2">
      <c r="A49" s="7" t="s">
        <v>166</v>
      </c>
      <c r="B49" s="12">
        <v>0</v>
      </c>
      <c r="C49" s="142">
        <v>60</v>
      </c>
      <c r="D49" s="143"/>
      <c r="E49" s="14">
        <f t="shared" si="2"/>
        <v>0</v>
      </c>
      <c r="F49" s="28">
        <v>250</v>
      </c>
      <c r="G49" s="28">
        <f t="shared" si="3"/>
        <v>0</v>
      </c>
    </row>
    <row r="50" spans="1:7" ht="30" x14ac:dyDescent="0.2">
      <c r="A50" s="7" t="s">
        <v>167</v>
      </c>
      <c r="B50" s="12">
        <v>0</v>
      </c>
      <c r="C50" s="142">
        <v>60</v>
      </c>
      <c r="D50" s="143"/>
      <c r="E50" s="14">
        <f t="shared" si="2"/>
        <v>0</v>
      </c>
      <c r="F50" s="28">
        <v>200</v>
      </c>
      <c r="G50" s="28">
        <f t="shared" si="3"/>
        <v>0</v>
      </c>
    </row>
    <row r="51" spans="1:7" ht="30" x14ac:dyDescent="0.2">
      <c r="A51" s="7" t="s">
        <v>223</v>
      </c>
      <c r="B51" s="12">
        <v>0</v>
      </c>
      <c r="C51" s="142">
        <v>60</v>
      </c>
      <c r="D51" s="143"/>
      <c r="E51" s="14">
        <f t="shared" si="2"/>
        <v>0</v>
      </c>
      <c r="F51" s="28">
        <v>200</v>
      </c>
      <c r="G51" s="28">
        <f t="shared" si="3"/>
        <v>0</v>
      </c>
    </row>
    <row r="52" spans="1:7" ht="15" x14ac:dyDescent="0.2">
      <c r="A52" s="8" t="s">
        <v>150</v>
      </c>
      <c r="B52" s="13"/>
      <c r="C52" s="132"/>
      <c r="D52" s="132"/>
      <c r="E52" s="132"/>
      <c r="F52" s="132"/>
      <c r="G52" s="85"/>
    </row>
    <row r="53" spans="1:7" ht="15" x14ac:dyDescent="0.2">
      <c r="A53" s="7" t="s">
        <v>151</v>
      </c>
      <c r="B53" s="12">
        <v>0</v>
      </c>
      <c r="C53" s="142">
        <v>150</v>
      </c>
      <c r="D53" s="143"/>
      <c r="E53" s="14">
        <f>IF($B$299,B53*C53/$B$299,$B$299)</f>
        <v>0</v>
      </c>
      <c r="F53" s="28">
        <v>200</v>
      </c>
      <c r="G53" s="28">
        <f>B53*F53</f>
        <v>0</v>
      </c>
    </row>
    <row r="54" spans="1:7" ht="15" x14ac:dyDescent="0.2">
      <c r="A54" s="7" t="s">
        <v>152</v>
      </c>
      <c r="B54" s="12">
        <v>0</v>
      </c>
      <c r="C54" s="214">
        <v>170</v>
      </c>
      <c r="D54" s="215"/>
      <c r="E54" s="14">
        <f t="shared" ref="E54:E62" si="4">IF($B$299,B54*C54/$B$299,$B$299)</f>
        <v>0</v>
      </c>
      <c r="F54" s="28">
        <v>290</v>
      </c>
      <c r="G54" s="28">
        <f t="shared" ref="G54:G62" si="5">B54*F54</f>
        <v>0</v>
      </c>
    </row>
    <row r="55" spans="1:7" ht="30" x14ac:dyDescent="0.2">
      <c r="A55" s="7" t="s">
        <v>270</v>
      </c>
      <c r="B55" s="12">
        <v>0</v>
      </c>
      <c r="C55" s="222">
        <v>90</v>
      </c>
      <c r="D55" s="223"/>
      <c r="E55" s="14">
        <f t="shared" si="4"/>
        <v>0</v>
      </c>
      <c r="F55" s="28">
        <v>220</v>
      </c>
      <c r="G55" s="28">
        <f t="shared" si="5"/>
        <v>0</v>
      </c>
    </row>
    <row r="56" spans="1:7" ht="15" x14ac:dyDescent="0.2">
      <c r="A56" s="7" t="s">
        <v>153</v>
      </c>
      <c r="B56" s="12">
        <v>0</v>
      </c>
      <c r="C56" s="222">
        <v>50</v>
      </c>
      <c r="D56" s="223"/>
      <c r="E56" s="14">
        <f t="shared" si="4"/>
        <v>0</v>
      </c>
      <c r="F56" s="28">
        <v>120</v>
      </c>
      <c r="G56" s="28">
        <f t="shared" si="5"/>
        <v>0</v>
      </c>
    </row>
    <row r="57" spans="1:7" ht="15" x14ac:dyDescent="0.2">
      <c r="A57" s="7" t="s">
        <v>271</v>
      </c>
      <c r="B57" s="12">
        <v>0</v>
      </c>
      <c r="C57" s="222">
        <v>100</v>
      </c>
      <c r="D57" s="223"/>
      <c r="E57" s="14">
        <f t="shared" si="4"/>
        <v>0</v>
      </c>
      <c r="F57" s="28">
        <v>130</v>
      </c>
      <c r="G57" s="28">
        <f>B57*F57</f>
        <v>0</v>
      </c>
    </row>
    <row r="58" spans="1:7" ht="30" x14ac:dyDescent="0.2">
      <c r="A58" s="7" t="s">
        <v>155</v>
      </c>
      <c r="B58" s="12">
        <v>0</v>
      </c>
      <c r="C58" s="214">
        <v>100</v>
      </c>
      <c r="D58" s="215"/>
      <c r="E58" s="14">
        <f t="shared" si="4"/>
        <v>0</v>
      </c>
      <c r="F58" s="28">
        <v>315</v>
      </c>
      <c r="G58" s="28">
        <f t="shared" si="5"/>
        <v>0</v>
      </c>
    </row>
    <row r="59" spans="1:7" ht="15" x14ac:dyDescent="0.2">
      <c r="A59" s="7" t="s">
        <v>156</v>
      </c>
      <c r="B59" s="12">
        <v>0</v>
      </c>
      <c r="C59" s="214">
        <v>150</v>
      </c>
      <c r="D59" s="215"/>
      <c r="E59" s="14">
        <f t="shared" si="4"/>
        <v>0</v>
      </c>
      <c r="F59" s="28">
        <v>130</v>
      </c>
      <c r="G59" s="28">
        <f t="shared" si="5"/>
        <v>0</v>
      </c>
    </row>
    <row r="60" spans="1:7" ht="15" x14ac:dyDescent="0.2">
      <c r="A60" s="7" t="s">
        <v>157</v>
      </c>
      <c r="B60" s="12">
        <v>0</v>
      </c>
      <c r="C60" s="214">
        <v>170</v>
      </c>
      <c r="D60" s="215"/>
      <c r="E60" s="14">
        <f t="shared" si="4"/>
        <v>0</v>
      </c>
      <c r="F60" s="28">
        <v>220</v>
      </c>
      <c r="G60" s="28">
        <f t="shared" si="5"/>
        <v>0</v>
      </c>
    </row>
    <row r="61" spans="1:7" ht="15" x14ac:dyDescent="0.2">
      <c r="A61" s="7" t="s">
        <v>158</v>
      </c>
      <c r="B61" s="12">
        <v>0</v>
      </c>
      <c r="C61" s="214">
        <v>150</v>
      </c>
      <c r="D61" s="215"/>
      <c r="E61" s="14">
        <f t="shared" si="4"/>
        <v>0</v>
      </c>
      <c r="F61" s="28">
        <v>130</v>
      </c>
      <c r="G61" s="28">
        <f t="shared" si="5"/>
        <v>0</v>
      </c>
    </row>
    <row r="62" spans="1:7" ht="15" x14ac:dyDescent="0.2">
      <c r="A62" s="7" t="s">
        <v>159</v>
      </c>
      <c r="B62" s="12">
        <v>0</v>
      </c>
      <c r="C62" s="214">
        <v>170</v>
      </c>
      <c r="D62" s="215"/>
      <c r="E62" s="14">
        <f t="shared" si="4"/>
        <v>0</v>
      </c>
      <c r="F62" s="28">
        <v>210</v>
      </c>
      <c r="G62" s="28">
        <f t="shared" si="5"/>
        <v>0</v>
      </c>
    </row>
    <row r="63" spans="1:7" ht="15" x14ac:dyDescent="0.2">
      <c r="A63" s="8" t="s">
        <v>23</v>
      </c>
      <c r="B63" s="13"/>
      <c r="C63" s="132"/>
      <c r="D63" s="132"/>
      <c r="E63" s="13"/>
      <c r="F63" s="29"/>
      <c r="G63" s="85"/>
    </row>
    <row r="64" spans="1:7" ht="30" x14ac:dyDescent="0.2">
      <c r="A64" s="7" t="s">
        <v>54</v>
      </c>
      <c r="B64" s="12">
        <v>0</v>
      </c>
      <c r="C64" s="151">
        <v>25</v>
      </c>
      <c r="D64" s="152"/>
      <c r="E64" s="14">
        <f>IF($B$299,B64*C64/$B$299,$B$299)</f>
        <v>0</v>
      </c>
      <c r="F64" s="28">
        <v>130</v>
      </c>
      <c r="G64" s="83">
        <f>B64*F64</f>
        <v>0</v>
      </c>
    </row>
    <row r="65" spans="1:7" ht="15" x14ac:dyDescent="0.2">
      <c r="A65" s="7" t="s">
        <v>50</v>
      </c>
      <c r="B65" s="12">
        <v>0</v>
      </c>
      <c r="C65" s="151">
        <v>30</v>
      </c>
      <c r="D65" s="152"/>
      <c r="E65" s="14">
        <f t="shared" ref="E65:E84" si="6">IF($B$299,B65*C65/$B$299,$B$299)</f>
        <v>0</v>
      </c>
      <c r="F65" s="28">
        <v>230</v>
      </c>
      <c r="G65" s="83">
        <f t="shared" ref="G65:G85" si="7">B65*F65</f>
        <v>0</v>
      </c>
    </row>
    <row r="66" spans="1:7" ht="30" x14ac:dyDescent="0.2">
      <c r="A66" s="7" t="s">
        <v>49</v>
      </c>
      <c r="B66" s="12">
        <v>0</v>
      </c>
      <c r="C66" s="151">
        <v>25</v>
      </c>
      <c r="D66" s="152"/>
      <c r="E66" s="14">
        <f t="shared" si="6"/>
        <v>0</v>
      </c>
      <c r="F66" s="28">
        <v>110</v>
      </c>
      <c r="G66" s="83">
        <f t="shared" si="7"/>
        <v>0</v>
      </c>
    </row>
    <row r="67" spans="1:7" ht="14.1" customHeight="1" x14ac:dyDescent="0.2">
      <c r="A67" s="7" t="s">
        <v>51</v>
      </c>
      <c r="B67" s="12">
        <v>0</v>
      </c>
      <c r="C67" s="151">
        <v>25</v>
      </c>
      <c r="D67" s="152"/>
      <c r="E67" s="14">
        <f t="shared" si="6"/>
        <v>0</v>
      </c>
      <c r="F67" s="28">
        <v>145</v>
      </c>
      <c r="G67" s="83">
        <f t="shared" si="7"/>
        <v>0</v>
      </c>
    </row>
    <row r="68" spans="1:7" ht="15" x14ac:dyDescent="0.2">
      <c r="A68" s="7" t="s">
        <v>52</v>
      </c>
      <c r="B68" s="12">
        <v>0</v>
      </c>
      <c r="C68" s="151">
        <v>25</v>
      </c>
      <c r="D68" s="152"/>
      <c r="E68" s="14">
        <f t="shared" si="6"/>
        <v>0</v>
      </c>
      <c r="F68" s="28">
        <v>135</v>
      </c>
      <c r="G68" s="83">
        <f t="shared" si="7"/>
        <v>0</v>
      </c>
    </row>
    <row r="69" spans="1:7" ht="30" x14ac:dyDescent="0.2">
      <c r="A69" s="7" t="s">
        <v>53</v>
      </c>
      <c r="B69" s="12">
        <v>0</v>
      </c>
      <c r="C69" s="151">
        <v>25</v>
      </c>
      <c r="D69" s="152"/>
      <c r="E69" s="14">
        <f t="shared" si="6"/>
        <v>0</v>
      </c>
      <c r="F69" s="28">
        <v>135</v>
      </c>
      <c r="G69" s="83">
        <f t="shared" si="7"/>
        <v>0</v>
      </c>
    </row>
    <row r="70" spans="1:7" ht="15" x14ac:dyDescent="0.2">
      <c r="A70" s="7" t="s">
        <v>48</v>
      </c>
      <c r="B70" s="12">
        <v>0</v>
      </c>
      <c r="C70" s="151">
        <v>25</v>
      </c>
      <c r="D70" s="152"/>
      <c r="E70" s="14">
        <f t="shared" si="6"/>
        <v>0</v>
      </c>
      <c r="F70" s="28">
        <v>150</v>
      </c>
      <c r="G70" s="83">
        <f t="shared" si="7"/>
        <v>0</v>
      </c>
    </row>
    <row r="71" spans="1:7" ht="15" x14ac:dyDescent="0.2">
      <c r="A71" s="7" t="s">
        <v>272</v>
      </c>
      <c r="B71" s="12">
        <v>0</v>
      </c>
      <c r="C71" s="151">
        <v>25</v>
      </c>
      <c r="D71" s="152"/>
      <c r="E71" s="14">
        <f t="shared" si="6"/>
        <v>0</v>
      </c>
      <c r="F71" s="28">
        <v>140</v>
      </c>
      <c r="G71" s="83">
        <f t="shared" si="7"/>
        <v>0</v>
      </c>
    </row>
    <row r="72" spans="1:7" ht="15" x14ac:dyDescent="0.2">
      <c r="A72" s="7" t="s">
        <v>55</v>
      </c>
      <c r="B72" s="12">
        <v>0</v>
      </c>
      <c r="C72" s="151">
        <v>25</v>
      </c>
      <c r="D72" s="152"/>
      <c r="E72" s="14">
        <f t="shared" si="6"/>
        <v>0</v>
      </c>
      <c r="F72" s="28">
        <v>150</v>
      </c>
      <c r="G72" s="83">
        <f t="shared" si="7"/>
        <v>0</v>
      </c>
    </row>
    <row r="73" spans="1:7" ht="15" x14ac:dyDescent="0.2">
      <c r="A73" s="7" t="s">
        <v>56</v>
      </c>
      <c r="B73" s="12">
        <v>0</v>
      </c>
      <c r="C73" s="151">
        <v>30</v>
      </c>
      <c r="D73" s="152"/>
      <c r="E73" s="14">
        <f t="shared" si="6"/>
        <v>0</v>
      </c>
      <c r="F73" s="28">
        <v>140</v>
      </c>
      <c r="G73" s="83">
        <f t="shared" si="7"/>
        <v>0</v>
      </c>
    </row>
    <row r="74" spans="1:7" ht="15" x14ac:dyDescent="0.2">
      <c r="A74" s="7" t="s">
        <v>64</v>
      </c>
      <c r="B74" s="12">
        <v>0</v>
      </c>
      <c r="C74" s="151">
        <v>30</v>
      </c>
      <c r="D74" s="152"/>
      <c r="E74" s="14">
        <f t="shared" si="6"/>
        <v>0</v>
      </c>
      <c r="F74" s="28">
        <v>150</v>
      </c>
      <c r="G74" s="83">
        <f t="shared" si="7"/>
        <v>0</v>
      </c>
    </row>
    <row r="75" spans="1:7" ht="15" x14ac:dyDescent="0.2">
      <c r="A75" s="7" t="s">
        <v>65</v>
      </c>
      <c r="B75" s="12">
        <v>0</v>
      </c>
      <c r="C75" s="151">
        <v>30</v>
      </c>
      <c r="D75" s="152"/>
      <c r="E75" s="14">
        <f t="shared" si="6"/>
        <v>0</v>
      </c>
      <c r="F75" s="28">
        <v>105</v>
      </c>
      <c r="G75" s="83">
        <f t="shared" si="7"/>
        <v>0</v>
      </c>
    </row>
    <row r="76" spans="1:7" ht="30" x14ac:dyDescent="0.2">
      <c r="A76" s="7" t="s">
        <v>66</v>
      </c>
      <c r="B76" s="12">
        <v>0</v>
      </c>
      <c r="C76" s="151">
        <v>25</v>
      </c>
      <c r="D76" s="152"/>
      <c r="E76" s="14">
        <f t="shared" si="6"/>
        <v>0</v>
      </c>
      <c r="F76" s="28">
        <v>170</v>
      </c>
      <c r="G76" s="83">
        <f t="shared" si="7"/>
        <v>0</v>
      </c>
    </row>
    <row r="77" spans="1:7" ht="15" x14ac:dyDescent="0.2">
      <c r="A77" s="7" t="s">
        <v>57</v>
      </c>
      <c r="B77" s="12">
        <v>0</v>
      </c>
      <c r="C77" s="151">
        <v>30</v>
      </c>
      <c r="D77" s="152"/>
      <c r="E77" s="14">
        <f t="shared" si="6"/>
        <v>0</v>
      </c>
      <c r="F77" s="28">
        <v>140</v>
      </c>
      <c r="G77" s="83">
        <f t="shared" si="7"/>
        <v>0</v>
      </c>
    </row>
    <row r="78" spans="1:7" ht="30" x14ac:dyDescent="0.2">
      <c r="A78" s="7" t="s">
        <v>58</v>
      </c>
      <c r="B78" s="12">
        <v>0</v>
      </c>
      <c r="C78" s="151">
        <v>30</v>
      </c>
      <c r="D78" s="152"/>
      <c r="E78" s="14">
        <f t="shared" si="6"/>
        <v>0</v>
      </c>
      <c r="F78" s="28">
        <v>90</v>
      </c>
      <c r="G78" s="83">
        <f t="shared" si="7"/>
        <v>0</v>
      </c>
    </row>
    <row r="79" spans="1:7" ht="30" x14ac:dyDescent="0.2">
      <c r="A79" s="7" t="s">
        <v>59</v>
      </c>
      <c r="B79" s="12">
        <v>0</v>
      </c>
      <c r="C79" s="130">
        <v>30</v>
      </c>
      <c r="D79" s="131"/>
      <c r="E79" s="14">
        <f t="shared" si="6"/>
        <v>0</v>
      </c>
      <c r="F79" s="28">
        <v>150</v>
      </c>
      <c r="G79" s="83">
        <f t="shared" si="7"/>
        <v>0</v>
      </c>
    </row>
    <row r="80" spans="1:7" ht="15" x14ac:dyDescent="0.2">
      <c r="A80" s="7" t="s">
        <v>60</v>
      </c>
      <c r="B80" s="12">
        <v>0</v>
      </c>
      <c r="C80" s="130">
        <v>30</v>
      </c>
      <c r="D80" s="131"/>
      <c r="E80" s="14">
        <f t="shared" si="6"/>
        <v>0</v>
      </c>
      <c r="F80" s="28">
        <v>110</v>
      </c>
      <c r="G80" s="83">
        <f t="shared" si="7"/>
        <v>0</v>
      </c>
    </row>
    <row r="81" spans="1:7" ht="30" x14ac:dyDescent="0.2">
      <c r="A81" s="7" t="s">
        <v>61</v>
      </c>
      <c r="B81" s="12">
        <v>0</v>
      </c>
      <c r="C81" s="130">
        <v>40</v>
      </c>
      <c r="D81" s="131"/>
      <c r="E81" s="14">
        <f t="shared" si="6"/>
        <v>0</v>
      </c>
      <c r="F81" s="28">
        <v>150</v>
      </c>
      <c r="G81" s="83">
        <f t="shared" si="7"/>
        <v>0</v>
      </c>
    </row>
    <row r="82" spans="1:7" ht="30" x14ac:dyDescent="0.2">
      <c r="A82" s="7" t="s">
        <v>62</v>
      </c>
      <c r="B82" s="12">
        <v>0</v>
      </c>
      <c r="C82" s="130">
        <v>30</v>
      </c>
      <c r="D82" s="131"/>
      <c r="E82" s="14">
        <f t="shared" si="6"/>
        <v>0</v>
      </c>
      <c r="F82" s="28">
        <v>90</v>
      </c>
      <c r="G82" s="83">
        <f t="shared" si="7"/>
        <v>0</v>
      </c>
    </row>
    <row r="83" spans="1:7" ht="15" x14ac:dyDescent="0.2">
      <c r="A83" s="7" t="s">
        <v>63</v>
      </c>
      <c r="B83" s="12">
        <v>0</v>
      </c>
      <c r="C83" s="130">
        <v>40</v>
      </c>
      <c r="D83" s="131"/>
      <c r="E83" s="14">
        <f t="shared" si="6"/>
        <v>0</v>
      </c>
      <c r="F83" s="28">
        <v>90</v>
      </c>
      <c r="G83" s="83">
        <f t="shared" si="7"/>
        <v>0</v>
      </c>
    </row>
    <row r="84" spans="1:7" ht="30" x14ac:dyDescent="0.2">
      <c r="A84" s="7" t="s">
        <v>67</v>
      </c>
      <c r="B84" s="12">
        <v>0</v>
      </c>
      <c r="C84" s="151">
        <v>30</v>
      </c>
      <c r="D84" s="152"/>
      <c r="E84" s="14">
        <f t="shared" si="6"/>
        <v>0</v>
      </c>
      <c r="F84" s="28">
        <v>140</v>
      </c>
      <c r="G84" s="83">
        <f t="shared" si="7"/>
        <v>0</v>
      </c>
    </row>
    <row r="85" spans="1:7" ht="30" x14ac:dyDescent="0.2">
      <c r="A85" s="7" t="s">
        <v>47</v>
      </c>
      <c r="B85" s="12">
        <v>0</v>
      </c>
      <c r="C85" s="151">
        <v>30</v>
      </c>
      <c r="D85" s="152"/>
      <c r="E85" s="14">
        <f>IF($B$299,B85*C85/$B$299,$B$299)</f>
        <v>0</v>
      </c>
      <c r="F85" s="28">
        <v>95</v>
      </c>
      <c r="G85" s="83">
        <f t="shared" si="7"/>
        <v>0</v>
      </c>
    </row>
    <row r="86" spans="1:7" ht="15" x14ac:dyDescent="0.2">
      <c r="A86" s="8" t="s">
        <v>260</v>
      </c>
      <c r="B86" s="13"/>
      <c r="C86" s="132"/>
      <c r="D86" s="132"/>
      <c r="E86" s="13"/>
      <c r="F86" s="29"/>
      <c r="G86" s="85"/>
    </row>
    <row r="87" spans="1:7" ht="15" x14ac:dyDescent="0.2">
      <c r="A87" s="45" t="s">
        <v>288</v>
      </c>
      <c r="B87" s="12">
        <v>0</v>
      </c>
      <c r="C87" s="130">
        <v>20</v>
      </c>
      <c r="D87" s="131"/>
      <c r="E87" s="46">
        <f t="shared" ref="E87:E108" si="8">IF($B$299,B87*C87/$B$299,$B$299)</f>
        <v>0</v>
      </c>
      <c r="F87" s="48">
        <v>155</v>
      </c>
      <c r="G87" s="87">
        <f>B87*F87</f>
        <v>0</v>
      </c>
    </row>
    <row r="88" spans="1:7" ht="15" x14ac:dyDescent="0.2">
      <c r="A88" s="45" t="s">
        <v>289</v>
      </c>
      <c r="B88" s="12">
        <v>0</v>
      </c>
      <c r="C88" s="130">
        <v>20</v>
      </c>
      <c r="D88" s="131"/>
      <c r="E88" s="46">
        <f t="shared" si="8"/>
        <v>0</v>
      </c>
      <c r="F88" s="48">
        <v>150</v>
      </c>
      <c r="G88" s="87">
        <f t="shared" ref="G88:G108" si="9">B88*F88</f>
        <v>0</v>
      </c>
    </row>
    <row r="89" spans="1:7" ht="30" x14ac:dyDescent="0.2">
      <c r="A89" s="7" t="s">
        <v>324</v>
      </c>
      <c r="B89" s="12">
        <v>0</v>
      </c>
      <c r="C89" s="151">
        <v>30</v>
      </c>
      <c r="D89" s="152"/>
      <c r="E89" s="46">
        <f t="shared" si="8"/>
        <v>0</v>
      </c>
      <c r="F89" s="28">
        <v>150</v>
      </c>
      <c r="G89" s="87">
        <f t="shared" si="9"/>
        <v>0</v>
      </c>
    </row>
    <row r="90" spans="1:7" ht="30" x14ac:dyDescent="0.2">
      <c r="A90" s="7" t="s">
        <v>325</v>
      </c>
      <c r="B90" s="12">
        <v>0</v>
      </c>
      <c r="C90" s="151">
        <v>30</v>
      </c>
      <c r="D90" s="152"/>
      <c r="E90" s="46">
        <f t="shared" si="8"/>
        <v>0</v>
      </c>
      <c r="F90" s="28">
        <v>150</v>
      </c>
      <c r="G90" s="87">
        <f t="shared" si="9"/>
        <v>0</v>
      </c>
    </row>
    <row r="91" spans="1:7" ht="30" x14ac:dyDescent="0.2">
      <c r="A91" s="45" t="s">
        <v>261</v>
      </c>
      <c r="B91" s="12">
        <v>0</v>
      </c>
      <c r="C91" s="151">
        <v>30</v>
      </c>
      <c r="D91" s="152"/>
      <c r="E91" s="46">
        <f t="shared" si="8"/>
        <v>0</v>
      </c>
      <c r="F91" s="28">
        <v>195</v>
      </c>
      <c r="G91" s="87">
        <f t="shared" si="9"/>
        <v>0</v>
      </c>
    </row>
    <row r="92" spans="1:7" ht="60" x14ac:dyDescent="0.2">
      <c r="A92" s="45" t="s">
        <v>262</v>
      </c>
      <c r="B92" s="12">
        <v>0</v>
      </c>
      <c r="C92" s="151">
        <v>45</v>
      </c>
      <c r="D92" s="152"/>
      <c r="E92" s="46">
        <f t="shared" si="8"/>
        <v>0</v>
      </c>
      <c r="F92" s="28">
        <v>220</v>
      </c>
      <c r="G92" s="87">
        <f t="shared" si="9"/>
        <v>0</v>
      </c>
    </row>
    <row r="93" spans="1:7" ht="30" x14ac:dyDescent="0.2">
      <c r="A93" s="45" t="s">
        <v>287</v>
      </c>
      <c r="B93" s="12">
        <v>0</v>
      </c>
      <c r="C93" s="151">
        <v>35</v>
      </c>
      <c r="D93" s="152"/>
      <c r="E93" s="46">
        <f t="shared" si="8"/>
        <v>0</v>
      </c>
      <c r="F93" s="28">
        <v>210</v>
      </c>
      <c r="G93" s="87">
        <f t="shared" si="9"/>
        <v>0</v>
      </c>
    </row>
    <row r="94" spans="1:7" s="22" customFormat="1" ht="30" x14ac:dyDescent="0.2">
      <c r="A94" s="45" t="s">
        <v>268</v>
      </c>
      <c r="B94" s="12">
        <v>0</v>
      </c>
      <c r="C94" s="130">
        <v>30</v>
      </c>
      <c r="D94" s="131"/>
      <c r="E94" s="46">
        <f t="shared" si="8"/>
        <v>0</v>
      </c>
      <c r="F94" s="28">
        <v>220</v>
      </c>
      <c r="G94" s="87">
        <f t="shared" si="9"/>
        <v>0</v>
      </c>
    </row>
    <row r="95" spans="1:7" s="22" customFormat="1" ht="15" x14ac:dyDescent="0.2">
      <c r="A95" s="45" t="s">
        <v>269</v>
      </c>
      <c r="B95" s="12">
        <v>0</v>
      </c>
      <c r="C95" s="130">
        <v>30</v>
      </c>
      <c r="D95" s="131"/>
      <c r="E95" s="46">
        <f t="shared" si="8"/>
        <v>0</v>
      </c>
      <c r="F95" s="28">
        <v>220</v>
      </c>
      <c r="G95" s="87">
        <f t="shared" si="9"/>
        <v>0</v>
      </c>
    </row>
    <row r="96" spans="1:7" s="22" customFormat="1" ht="15" x14ac:dyDescent="0.2">
      <c r="A96" s="45" t="s">
        <v>263</v>
      </c>
      <c r="B96" s="12">
        <v>0</v>
      </c>
      <c r="C96" s="130">
        <v>130</v>
      </c>
      <c r="D96" s="131"/>
      <c r="E96" s="46">
        <f t="shared" si="8"/>
        <v>0</v>
      </c>
      <c r="F96" s="28">
        <v>180</v>
      </c>
      <c r="G96" s="87">
        <f t="shared" si="9"/>
        <v>0</v>
      </c>
    </row>
    <row r="97" spans="1:7" s="22" customFormat="1" ht="30" x14ac:dyDescent="0.2">
      <c r="A97" s="45" t="s">
        <v>301</v>
      </c>
      <c r="B97" s="12">
        <v>0</v>
      </c>
      <c r="C97" s="130">
        <v>50</v>
      </c>
      <c r="D97" s="131"/>
      <c r="E97" s="46">
        <f t="shared" si="8"/>
        <v>0</v>
      </c>
      <c r="F97" s="28">
        <v>175</v>
      </c>
      <c r="G97" s="87">
        <f t="shared" si="9"/>
        <v>0</v>
      </c>
    </row>
    <row r="98" spans="1:7" s="22" customFormat="1" ht="30" x14ac:dyDescent="0.2">
      <c r="A98" s="45" t="s">
        <v>302</v>
      </c>
      <c r="B98" s="12">
        <v>0</v>
      </c>
      <c r="C98" s="130">
        <v>50</v>
      </c>
      <c r="D98" s="131"/>
      <c r="E98" s="46">
        <f t="shared" si="8"/>
        <v>0</v>
      </c>
      <c r="F98" s="28">
        <v>140</v>
      </c>
      <c r="G98" s="87">
        <f t="shared" si="9"/>
        <v>0</v>
      </c>
    </row>
    <row r="99" spans="1:7" s="22" customFormat="1" ht="30" x14ac:dyDescent="0.2">
      <c r="A99" s="45" t="s">
        <v>303</v>
      </c>
      <c r="B99" s="12">
        <v>0</v>
      </c>
      <c r="C99" s="130">
        <v>50</v>
      </c>
      <c r="D99" s="131"/>
      <c r="E99" s="46">
        <f t="shared" si="8"/>
        <v>0</v>
      </c>
      <c r="F99" s="28">
        <v>110</v>
      </c>
      <c r="G99" s="87">
        <f t="shared" si="9"/>
        <v>0</v>
      </c>
    </row>
    <row r="100" spans="1:7" s="22" customFormat="1" ht="30" x14ac:dyDescent="0.2">
      <c r="A100" s="45" t="s">
        <v>297</v>
      </c>
      <c r="B100" s="12">
        <v>0</v>
      </c>
      <c r="C100" s="130">
        <v>70</v>
      </c>
      <c r="D100" s="131"/>
      <c r="E100" s="46">
        <f t="shared" si="8"/>
        <v>0</v>
      </c>
      <c r="F100" s="28">
        <v>165</v>
      </c>
      <c r="G100" s="87">
        <f t="shared" si="9"/>
        <v>0</v>
      </c>
    </row>
    <row r="101" spans="1:7" s="22" customFormat="1" ht="30" x14ac:dyDescent="0.2">
      <c r="A101" s="45" t="s">
        <v>298</v>
      </c>
      <c r="B101" s="12">
        <v>0</v>
      </c>
      <c r="C101" s="130">
        <v>60</v>
      </c>
      <c r="D101" s="131"/>
      <c r="E101" s="46">
        <f t="shared" si="8"/>
        <v>0</v>
      </c>
      <c r="F101" s="28">
        <v>160</v>
      </c>
      <c r="G101" s="87">
        <f t="shared" si="9"/>
        <v>0</v>
      </c>
    </row>
    <row r="102" spans="1:7" s="22" customFormat="1" ht="45" x14ac:dyDescent="0.2">
      <c r="A102" s="45" t="s">
        <v>299</v>
      </c>
      <c r="B102" s="12">
        <v>0</v>
      </c>
      <c r="C102" s="130">
        <v>60</v>
      </c>
      <c r="D102" s="131"/>
      <c r="E102" s="46">
        <f t="shared" si="8"/>
        <v>0</v>
      </c>
      <c r="F102" s="28">
        <v>160</v>
      </c>
      <c r="G102" s="87">
        <f t="shared" si="9"/>
        <v>0</v>
      </c>
    </row>
    <row r="103" spans="1:7" s="22" customFormat="1" ht="30" x14ac:dyDescent="0.2">
      <c r="A103" s="45" t="s">
        <v>300</v>
      </c>
      <c r="B103" s="12">
        <v>0</v>
      </c>
      <c r="C103" s="130">
        <v>60</v>
      </c>
      <c r="D103" s="131"/>
      <c r="E103" s="46">
        <f t="shared" si="8"/>
        <v>0</v>
      </c>
      <c r="F103" s="28">
        <v>160</v>
      </c>
      <c r="G103" s="87">
        <f t="shared" si="9"/>
        <v>0</v>
      </c>
    </row>
    <row r="104" spans="1:7" ht="30" x14ac:dyDescent="0.2">
      <c r="A104" s="7" t="s">
        <v>202</v>
      </c>
      <c r="B104" s="12">
        <v>0</v>
      </c>
      <c r="C104" s="142">
        <v>80</v>
      </c>
      <c r="D104" s="143"/>
      <c r="E104" s="46">
        <f t="shared" si="8"/>
        <v>0</v>
      </c>
      <c r="F104" s="28">
        <v>165</v>
      </c>
      <c r="G104" s="87">
        <f t="shared" si="9"/>
        <v>0</v>
      </c>
    </row>
    <row r="105" spans="1:7" ht="30" x14ac:dyDescent="0.2">
      <c r="A105" s="7" t="s">
        <v>203</v>
      </c>
      <c r="B105" s="12">
        <v>0</v>
      </c>
      <c r="C105" s="142">
        <v>80</v>
      </c>
      <c r="D105" s="143"/>
      <c r="E105" s="46">
        <f t="shared" si="8"/>
        <v>0</v>
      </c>
      <c r="F105" s="28">
        <v>190</v>
      </c>
      <c r="G105" s="87">
        <f t="shared" si="9"/>
        <v>0</v>
      </c>
    </row>
    <row r="106" spans="1:7" ht="30" x14ac:dyDescent="0.2">
      <c r="A106" s="7" t="s">
        <v>225</v>
      </c>
      <c r="B106" s="12">
        <v>0</v>
      </c>
      <c r="C106" s="142">
        <v>80</v>
      </c>
      <c r="D106" s="143"/>
      <c r="E106" s="46">
        <f t="shared" si="8"/>
        <v>0</v>
      </c>
      <c r="F106" s="28">
        <v>135</v>
      </c>
      <c r="G106" s="87">
        <f t="shared" si="9"/>
        <v>0</v>
      </c>
    </row>
    <row r="107" spans="1:7" ht="30" x14ac:dyDescent="0.2">
      <c r="A107" s="7" t="s">
        <v>204</v>
      </c>
      <c r="B107" s="12">
        <v>0</v>
      </c>
      <c r="C107" s="142">
        <v>80</v>
      </c>
      <c r="D107" s="143"/>
      <c r="E107" s="46">
        <f t="shared" si="8"/>
        <v>0</v>
      </c>
      <c r="F107" s="28">
        <v>160</v>
      </c>
      <c r="G107" s="87">
        <f t="shared" si="9"/>
        <v>0</v>
      </c>
    </row>
    <row r="108" spans="1:7" ht="15" x14ac:dyDescent="0.2">
      <c r="A108" s="7" t="s">
        <v>205</v>
      </c>
      <c r="B108" s="12">
        <v>0</v>
      </c>
      <c r="C108" s="212">
        <v>90</v>
      </c>
      <c r="D108" s="213"/>
      <c r="E108" s="46">
        <f t="shared" si="8"/>
        <v>0</v>
      </c>
      <c r="F108" s="28">
        <v>220</v>
      </c>
      <c r="G108" s="87">
        <f t="shared" si="9"/>
        <v>0</v>
      </c>
    </row>
    <row r="109" spans="1:7" ht="15" x14ac:dyDescent="0.2">
      <c r="A109" s="8" t="s">
        <v>68</v>
      </c>
      <c r="B109" s="13"/>
      <c r="C109" s="132"/>
      <c r="D109" s="132"/>
      <c r="E109" s="13"/>
      <c r="F109" s="29"/>
      <c r="G109" s="85"/>
    </row>
    <row r="110" spans="1:7" ht="15" x14ac:dyDescent="0.2">
      <c r="A110" s="7" t="s">
        <v>71</v>
      </c>
      <c r="B110" s="12">
        <v>0</v>
      </c>
      <c r="C110" s="151">
        <v>30</v>
      </c>
      <c r="D110" s="152"/>
      <c r="E110" s="14">
        <f t="shared" ref="E110:E116" si="10">IF($B$299,B110*C110/$B$299,$B$299)</f>
        <v>0</v>
      </c>
      <c r="F110" s="28">
        <v>135</v>
      </c>
      <c r="G110" s="83">
        <f>B110*F110</f>
        <v>0</v>
      </c>
    </row>
    <row r="111" spans="1:7" ht="30" x14ac:dyDescent="0.2">
      <c r="A111" s="7" t="s">
        <v>69</v>
      </c>
      <c r="B111" s="12">
        <v>0</v>
      </c>
      <c r="C111" s="151">
        <v>30</v>
      </c>
      <c r="D111" s="152"/>
      <c r="E111" s="14">
        <f t="shared" si="10"/>
        <v>0</v>
      </c>
      <c r="F111" s="28">
        <v>210</v>
      </c>
      <c r="G111" s="83">
        <f t="shared" ref="G111:G116" si="11">B111*F111</f>
        <v>0</v>
      </c>
    </row>
    <row r="112" spans="1:7" ht="30" x14ac:dyDescent="0.2">
      <c r="A112" s="7" t="s">
        <v>70</v>
      </c>
      <c r="B112" s="12">
        <v>0</v>
      </c>
      <c r="C112" s="151">
        <v>30</v>
      </c>
      <c r="D112" s="152"/>
      <c r="E112" s="14">
        <f t="shared" si="10"/>
        <v>0</v>
      </c>
      <c r="F112" s="28">
        <v>210</v>
      </c>
      <c r="G112" s="83">
        <f t="shared" si="11"/>
        <v>0</v>
      </c>
    </row>
    <row r="113" spans="1:11" ht="30" x14ac:dyDescent="0.2">
      <c r="A113" s="10" t="s">
        <v>304</v>
      </c>
      <c r="B113" s="12">
        <v>0</v>
      </c>
      <c r="C113" s="160">
        <v>30</v>
      </c>
      <c r="D113" s="161"/>
      <c r="E113" s="14">
        <f t="shared" si="10"/>
        <v>0</v>
      </c>
      <c r="F113" s="28">
        <v>220</v>
      </c>
      <c r="G113" s="83">
        <f t="shared" si="11"/>
        <v>0</v>
      </c>
    </row>
    <row r="114" spans="1:11" ht="30" x14ac:dyDescent="0.2">
      <c r="A114" s="7" t="s">
        <v>305</v>
      </c>
      <c r="B114" s="12">
        <v>0</v>
      </c>
      <c r="C114" s="151">
        <v>30</v>
      </c>
      <c r="D114" s="152"/>
      <c r="E114" s="14">
        <f t="shared" si="10"/>
        <v>0</v>
      </c>
      <c r="F114" s="28">
        <v>170</v>
      </c>
      <c r="G114" s="83">
        <f t="shared" si="11"/>
        <v>0</v>
      </c>
    </row>
    <row r="115" spans="1:11" s="22" customFormat="1" ht="45" x14ac:dyDescent="0.2">
      <c r="A115" s="45" t="s">
        <v>264</v>
      </c>
      <c r="B115" s="12">
        <v>0</v>
      </c>
      <c r="C115" s="130">
        <v>30</v>
      </c>
      <c r="D115" s="131"/>
      <c r="E115" s="14">
        <f t="shared" si="10"/>
        <v>0</v>
      </c>
      <c r="F115" s="28">
        <v>130</v>
      </c>
      <c r="G115" s="83">
        <f t="shared" si="11"/>
        <v>0</v>
      </c>
    </row>
    <row r="116" spans="1:11" ht="30" x14ac:dyDescent="0.2">
      <c r="A116" s="45" t="s">
        <v>273</v>
      </c>
      <c r="B116" s="12">
        <v>0</v>
      </c>
      <c r="C116" s="151">
        <v>30</v>
      </c>
      <c r="D116" s="152"/>
      <c r="E116" s="14">
        <f t="shared" si="10"/>
        <v>0</v>
      </c>
      <c r="F116" s="28">
        <v>130</v>
      </c>
      <c r="G116" s="83">
        <f t="shared" si="11"/>
        <v>0</v>
      </c>
    </row>
    <row r="117" spans="1:11" ht="15" x14ac:dyDescent="0.2">
      <c r="A117" s="8" t="s">
        <v>72</v>
      </c>
      <c r="B117" s="13"/>
      <c r="C117" s="132"/>
      <c r="D117" s="132"/>
      <c r="E117" s="13"/>
      <c r="F117" s="29"/>
      <c r="G117" s="85"/>
    </row>
    <row r="118" spans="1:11" ht="30" x14ac:dyDescent="0.2">
      <c r="A118" s="7" t="s">
        <v>306</v>
      </c>
      <c r="B118" s="12">
        <v>0</v>
      </c>
      <c r="C118" s="151">
        <v>600</v>
      </c>
      <c r="D118" s="152"/>
      <c r="E118" s="14">
        <f t="shared" ref="E118:E134" si="12">IF($B$299,B118*C118/$B$299,$B$299)</f>
        <v>0</v>
      </c>
      <c r="F118" s="27">
        <v>3125</v>
      </c>
      <c r="G118" s="86">
        <f>B118*F118</f>
        <v>0</v>
      </c>
    </row>
    <row r="119" spans="1:11" ht="60" x14ac:dyDescent="0.2">
      <c r="A119" s="7" t="s">
        <v>274</v>
      </c>
      <c r="B119" s="12">
        <v>0</v>
      </c>
      <c r="C119" s="151">
        <v>600</v>
      </c>
      <c r="D119" s="152"/>
      <c r="E119" s="14">
        <f t="shared" si="12"/>
        <v>0</v>
      </c>
      <c r="F119" s="27">
        <v>2300</v>
      </c>
      <c r="G119" s="86">
        <f t="shared" ref="G119:G134" si="13">B119*F119</f>
        <v>0</v>
      </c>
    </row>
    <row r="120" spans="1:11" ht="45" x14ac:dyDescent="0.2">
      <c r="A120" s="45" t="s">
        <v>275</v>
      </c>
      <c r="B120" s="12">
        <v>0</v>
      </c>
      <c r="C120" s="151">
        <v>600</v>
      </c>
      <c r="D120" s="152"/>
      <c r="E120" s="14">
        <f t="shared" si="12"/>
        <v>0</v>
      </c>
      <c r="F120" s="27">
        <v>2800</v>
      </c>
      <c r="G120" s="86">
        <f t="shared" si="13"/>
        <v>0</v>
      </c>
      <c r="K120" s="23"/>
    </row>
    <row r="121" spans="1:11" ht="30" x14ac:dyDescent="0.2">
      <c r="A121" s="7" t="s">
        <v>73</v>
      </c>
      <c r="B121" s="12">
        <v>0</v>
      </c>
      <c r="C121" s="151">
        <v>400</v>
      </c>
      <c r="D121" s="152"/>
      <c r="E121" s="14">
        <f t="shared" si="12"/>
        <v>0</v>
      </c>
      <c r="F121" s="27">
        <v>2200</v>
      </c>
      <c r="G121" s="86">
        <f t="shared" si="13"/>
        <v>0</v>
      </c>
    </row>
    <row r="122" spans="1:11" ht="45" x14ac:dyDescent="0.2">
      <c r="A122" s="7" t="s">
        <v>307</v>
      </c>
      <c r="B122" s="12">
        <v>0</v>
      </c>
      <c r="C122" s="151">
        <v>450</v>
      </c>
      <c r="D122" s="152"/>
      <c r="E122" s="14">
        <f t="shared" si="12"/>
        <v>0</v>
      </c>
      <c r="F122" s="27">
        <v>2600</v>
      </c>
      <c r="G122" s="86">
        <f t="shared" si="13"/>
        <v>0</v>
      </c>
    </row>
    <row r="123" spans="1:11" ht="60" x14ac:dyDescent="0.2">
      <c r="A123" s="7" t="s">
        <v>308</v>
      </c>
      <c r="B123" s="12">
        <v>0</v>
      </c>
      <c r="C123" s="151">
        <v>500</v>
      </c>
      <c r="D123" s="152"/>
      <c r="E123" s="14">
        <f t="shared" si="12"/>
        <v>0</v>
      </c>
      <c r="F123" s="27">
        <v>1200</v>
      </c>
      <c r="G123" s="86">
        <f t="shared" si="13"/>
        <v>0</v>
      </c>
    </row>
    <row r="124" spans="1:11" ht="45" x14ac:dyDescent="0.2">
      <c r="A124" s="7" t="s">
        <v>74</v>
      </c>
      <c r="B124" s="12">
        <v>0</v>
      </c>
      <c r="C124" s="151">
        <v>500</v>
      </c>
      <c r="D124" s="152"/>
      <c r="E124" s="14">
        <f t="shared" si="12"/>
        <v>0</v>
      </c>
      <c r="F124" s="27">
        <v>2600</v>
      </c>
      <c r="G124" s="86">
        <f t="shared" si="13"/>
        <v>0</v>
      </c>
    </row>
    <row r="125" spans="1:11" ht="30" x14ac:dyDescent="0.2">
      <c r="A125" s="7" t="s">
        <v>309</v>
      </c>
      <c r="B125" s="12">
        <v>0</v>
      </c>
      <c r="C125" s="151">
        <v>400</v>
      </c>
      <c r="D125" s="152"/>
      <c r="E125" s="14">
        <f t="shared" si="12"/>
        <v>0</v>
      </c>
      <c r="F125" s="27">
        <v>4050</v>
      </c>
      <c r="G125" s="86">
        <f t="shared" si="13"/>
        <v>0</v>
      </c>
    </row>
    <row r="126" spans="1:11" ht="45" x14ac:dyDescent="0.2">
      <c r="A126" s="7" t="s">
        <v>224</v>
      </c>
      <c r="B126" s="12">
        <v>0</v>
      </c>
      <c r="C126" s="151">
        <v>400</v>
      </c>
      <c r="D126" s="152"/>
      <c r="E126" s="14">
        <f t="shared" si="12"/>
        <v>0</v>
      </c>
      <c r="F126" s="27">
        <v>750</v>
      </c>
      <c r="G126" s="86">
        <f t="shared" si="13"/>
        <v>0</v>
      </c>
    </row>
    <row r="127" spans="1:11" s="22" customFormat="1" ht="15" x14ac:dyDescent="0.2">
      <c r="A127" s="45" t="s">
        <v>276</v>
      </c>
      <c r="B127" s="12">
        <v>0</v>
      </c>
      <c r="C127" s="52"/>
      <c r="D127" s="53">
        <v>200</v>
      </c>
      <c r="E127" s="14">
        <f t="shared" si="12"/>
        <v>0</v>
      </c>
      <c r="F127" s="54">
        <v>1265</v>
      </c>
      <c r="G127" s="86">
        <f t="shared" si="13"/>
        <v>0</v>
      </c>
    </row>
    <row r="128" spans="1:11" s="22" customFormat="1" ht="30" x14ac:dyDescent="0.2">
      <c r="A128" s="45" t="s">
        <v>186</v>
      </c>
      <c r="B128" s="12">
        <v>0</v>
      </c>
      <c r="C128" s="52"/>
      <c r="D128" s="53">
        <v>150</v>
      </c>
      <c r="E128" s="14">
        <f t="shared" si="12"/>
        <v>0</v>
      </c>
      <c r="F128" s="54">
        <v>1200</v>
      </c>
      <c r="G128" s="86">
        <f t="shared" si="13"/>
        <v>0</v>
      </c>
    </row>
    <row r="129" spans="1:11" s="22" customFormat="1" ht="30" x14ac:dyDescent="0.2">
      <c r="A129" s="45" t="s">
        <v>187</v>
      </c>
      <c r="B129" s="12">
        <v>0</v>
      </c>
      <c r="C129" s="52"/>
      <c r="D129" s="53">
        <v>200</v>
      </c>
      <c r="E129" s="14">
        <f t="shared" si="12"/>
        <v>0</v>
      </c>
      <c r="F129" s="54">
        <v>495</v>
      </c>
      <c r="G129" s="86">
        <f t="shared" si="13"/>
        <v>0</v>
      </c>
    </row>
    <row r="130" spans="1:11" s="22" customFormat="1" ht="30" x14ac:dyDescent="0.2">
      <c r="A130" s="45" t="s">
        <v>188</v>
      </c>
      <c r="B130" s="12">
        <v>0</v>
      </c>
      <c r="C130" s="55"/>
      <c r="D130" s="53">
        <v>600</v>
      </c>
      <c r="E130" s="14">
        <f t="shared" si="12"/>
        <v>0</v>
      </c>
      <c r="F130" s="54">
        <v>1100</v>
      </c>
      <c r="G130" s="86">
        <f t="shared" si="13"/>
        <v>0</v>
      </c>
    </row>
    <row r="131" spans="1:11" s="22" customFormat="1" ht="30" x14ac:dyDescent="0.2">
      <c r="A131" s="45" t="s">
        <v>277</v>
      </c>
      <c r="B131" s="12">
        <v>0</v>
      </c>
      <c r="C131" s="52"/>
      <c r="D131" s="53">
        <v>150</v>
      </c>
      <c r="E131" s="14">
        <f t="shared" si="12"/>
        <v>0</v>
      </c>
      <c r="F131" s="54">
        <v>300</v>
      </c>
      <c r="G131" s="86">
        <f t="shared" si="13"/>
        <v>0</v>
      </c>
    </row>
    <row r="132" spans="1:11" s="22" customFormat="1" ht="45" x14ac:dyDescent="0.2">
      <c r="A132" s="45" t="s">
        <v>198</v>
      </c>
      <c r="B132" s="12">
        <v>0</v>
      </c>
      <c r="C132" s="224">
        <v>700</v>
      </c>
      <c r="D132" s="224"/>
      <c r="E132" s="14">
        <f t="shared" si="12"/>
        <v>0</v>
      </c>
      <c r="F132" s="47">
        <v>1430</v>
      </c>
      <c r="G132" s="86">
        <f t="shared" si="13"/>
        <v>0</v>
      </c>
    </row>
    <row r="133" spans="1:11" ht="60" x14ac:dyDescent="0.2">
      <c r="A133" s="7" t="s">
        <v>278</v>
      </c>
      <c r="B133" s="12">
        <v>0</v>
      </c>
      <c r="C133" s="151">
        <v>750</v>
      </c>
      <c r="D133" s="152"/>
      <c r="E133" s="14">
        <f t="shared" si="12"/>
        <v>0</v>
      </c>
      <c r="F133" s="27">
        <v>1210</v>
      </c>
      <c r="G133" s="86">
        <f t="shared" si="13"/>
        <v>0</v>
      </c>
    </row>
    <row r="134" spans="1:11" ht="15" x14ac:dyDescent="0.2">
      <c r="A134" s="7" t="s">
        <v>148</v>
      </c>
      <c r="B134" s="12">
        <v>0</v>
      </c>
      <c r="C134" s="151">
        <v>80</v>
      </c>
      <c r="D134" s="152"/>
      <c r="E134" s="14">
        <f t="shared" si="12"/>
        <v>0</v>
      </c>
      <c r="F134" s="27">
        <v>200</v>
      </c>
      <c r="G134" s="86">
        <f t="shared" si="13"/>
        <v>0</v>
      </c>
    </row>
    <row r="135" spans="1:11" ht="15" x14ac:dyDescent="0.2">
      <c r="A135" s="8" t="s">
        <v>326</v>
      </c>
      <c r="B135" s="13"/>
      <c r="C135" s="132"/>
      <c r="D135" s="132"/>
      <c r="E135" s="13"/>
      <c r="F135" s="29"/>
      <c r="G135" s="85"/>
    </row>
    <row r="136" spans="1:11" ht="150" x14ac:dyDescent="0.2">
      <c r="A136" s="45" t="s">
        <v>327</v>
      </c>
      <c r="B136" s="12">
        <v>0</v>
      </c>
      <c r="C136" s="151">
        <v>10000</v>
      </c>
      <c r="D136" s="152"/>
      <c r="E136" s="14">
        <f>IF($B$299,B136*C136/$B$299,$B$299)</f>
        <v>0</v>
      </c>
      <c r="F136" s="27">
        <v>55000</v>
      </c>
      <c r="G136" s="86">
        <f>B136*F136</f>
        <v>0</v>
      </c>
      <c r="K136" s="101"/>
    </row>
    <row r="137" spans="1:11" ht="45" x14ac:dyDescent="0.2">
      <c r="A137" s="45" t="s">
        <v>310</v>
      </c>
      <c r="B137" s="12">
        <v>0</v>
      </c>
      <c r="C137" s="151">
        <v>170</v>
      </c>
      <c r="D137" s="152"/>
      <c r="E137" s="14">
        <f t="shared" ref="E137:E162" si="14">IF($B$299,B137*C137/$B$299,$B$299)</f>
        <v>0</v>
      </c>
      <c r="F137" s="28">
        <v>350</v>
      </c>
      <c r="G137" s="86">
        <f t="shared" ref="G137:G162" si="15">B137*F137</f>
        <v>0</v>
      </c>
    </row>
    <row r="138" spans="1:11" ht="15" x14ac:dyDescent="0.2">
      <c r="A138" s="45" t="s">
        <v>267</v>
      </c>
      <c r="B138" s="12">
        <v>0</v>
      </c>
      <c r="C138" s="151">
        <v>90</v>
      </c>
      <c r="D138" s="152"/>
      <c r="E138" s="14">
        <f t="shared" si="14"/>
        <v>0</v>
      </c>
      <c r="F138" s="28">
        <v>190</v>
      </c>
      <c r="G138" s="86">
        <f t="shared" si="15"/>
        <v>0</v>
      </c>
    </row>
    <row r="139" spans="1:11" ht="30" x14ac:dyDescent="0.2">
      <c r="A139" s="7" t="s">
        <v>75</v>
      </c>
      <c r="B139" s="12">
        <v>0</v>
      </c>
      <c r="C139" s="151">
        <v>160</v>
      </c>
      <c r="D139" s="152"/>
      <c r="E139" s="14">
        <f t="shared" si="14"/>
        <v>0</v>
      </c>
      <c r="F139" s="28">
        <v>210</v>
      </c>
      <c r="G139" s="86">
        <f t="shared" si="15"/>
        <v>0</v>
      </c>
    </row>
    <row r="140" spans="1:11" ht="30" x14ac:dyDescent="0.2">
      <c r="A140" s="7" t="s">
        <v>230</v>
      </c>
      <c r="B140" s="12">
        <v>0</v>
      </c>
      <c r="C140" s="154">
        <v>160</v>
      </c>
      <c r="D140" s="155"/>
      <c r="E140" s="14">
        <f t="shared" si="14"/>
        <v>0</v>
      </c>
      <c r="F140" s="28">
        <v>430</v>
      </c>
      <c r="G140" s="86">
        <f t="shared" si="15"/>
        <v>0</v>
      </c>
    </row>
    <row r="141" spans="1:11" ht="45" x14ac:dyDescent="0.2">
      <c r="A141" s="7" t="s">
        <v>76</v>
      </c>
      <c r="B141" s="12">
        <v>0</v>
      </c>
      <c r="C141" s="151">
        <v>200</v>
      </c>
      <c r="D141" s="152"/>
      <c r="E141" s="14">
        <f t="shared" si="14"/>
        <v>0</v>
      </c>
      <c r="F141" s="28">
        <v>310</v>
      </c>
      <c r="G141" s="86">
        <f t="shared" si="15"/>
        <v>0</v>
      </c>
    </row>
    <row r="142" spans="1:11" ht="45" x14ac:dyDescent="0.2">
      <c r="A142" s="7" t="s">
        <v>311</v>
      </c>
      <c r="B142" s="12">
        <v>0</v>
      </c>
      <c r="C142" s="151">
        <v>160</v>
      </c>
      <c r="D142" s="152"/>
      <c r="E142" s="14">
        <f t="shared" si="14"/>
        <v>0</v>
      </c>
      <c r="F142" s="28">
        <v>210</v>
      </c>
      <c r="G142" s="86">
        <f t="shared" si="15"/>
        <v>0</v>
      </c>
    </row>
    <row r="143" spans="1:11" ht="30" x14ac:dyDescent="0.2">
      <c r="A143" s="7" t="s">
        <v>312</v>
      </c>
      <c r="B143" s="12">
        <v>0</v>
      </c>
      <c r="C143" s="151">
        <v>160</v>
      </c>
      <c r="D143" s="152"/>
      <c r="E143" s="14">
        <f t="shared" si="14"/>
        <v>0</v>
      </c>
      <c r="F143" s="28">
        <v>275</v>
      </c>
      <c r="G143" s="86">
        <f t="shared" si="15"/>
        <v>0</v>
      </c>
    </row>
    <row r="144" spans="1:11" ht="15" x14ac:dyDescent="0.2">
      <c r="A144" s="7" t="s">
        <v>77</v>
      </c>
      <c r="B144" s="12">
        <v>0</v>
      </c>
      <c r="C144" s="151">
        <v>200</v>
      </c>
      <c r="D144" s="152"/>
      <c r="E144" s="14">
        <f t="shared" si="14"/>
        <v>0</v>
      </c>
      <c r="F144" s="28">
        <v>320</v>
      </c>
      <c r="G144" s="86">
        <f t="shared" si="15"/>
        <v>0</v>
      </c>
    </row>
    <row r="145" spans="1:117" ht="30" x14ac:dyDescent="0.2">
      <c r="A145" s="7" t="s">
        <v>226</v>
      </c>
      <c r="B145" s="12">
        <v>0</v>
      </c>
      <c r="C145" s="202">
        <v>180</v>
      </c>
      <c r="D145" s="225"/>
      <c r="E145" s="14">
        <f t="shared" si="14"/>
        <v>0</v>
      </c>
      <c r="F145" s="28">
        <v>270</v>
      </c>
      <c r="G145" s="86">
        <f t="shared" si="15"/>
        <v>0</v>
      </c>
    </row>
    <row r="146" spans="1:117" ht="30" x14ac:dyDescent="0.2">
      <c r="A146" s="7" t="s">
        <v>227</v>
      </c>
      <c r="B146" s="12">
        <v>0</v>
      </c>
      <c r="C146" s="158">
        <v>180</v>
      </c>
      <c r="D146" s="159"/>
      <c r="E146" s="14">
        <f t="shared" si="14"/>
        <v>0</v>
      </c>
      <c r="F146" s="28">
        <v>290</v>
      </c>
      <c r="G146" s="86">
        <f t="shared" si="15"/>
        <v>0</v>
      </c>
    </row>
    <row r="147" spans="1:117" ht="30" x14ac:dyDescent="0.2">
      <c r="A147" s="7" t="s">
        <v>206</v>
      </c>
      <c r="B147" s="12">
        <v>0</v>
      </c>
      <c r="C147" s="153">
        <v>150</v>
      </c>
      <c r="D147" s="150"/>
      <c r="E147" s="14">
        <f t="shared" si="14"/>
        <v>0</v>
      </c>
      <c r="F147" s="28">
        <v>770</v>
      </c>
      <c r="G147" s="86">
        <f t="shared" si="15"/>
        <v>0</v>
      </c>
    </row>
    <row r="148" spans="1:117" ht="30" x14ac:dyDescent="0.2">
      <c r="A148" s="7" t="s">
        <v>207</v>
      </c>
      <c r="B148" s="12">
        <v>0</v>
      </c>
      <c r="C148" s="154">
        <v>180</v>
      </c>
      <c r="D148" s="155"/>
      <c r="E148" s="14">
        <f t="shared" si="14"/>
        <v>0</v>
      </c>
      <c r="F148" s="28">
        <v>1045</v>
      </c>
      <c r="G148" s="86">
        <f t="shared" si="15"/>
        <v>0</v>
      </c>
    </row>
    <row r="149" spans="1:117" ht="45" x14ac:dyDescent="0.2">
      <c r="A149" s="7" t="s">
        <v>78</v>
      </c>
      <c r="B149" s="12">
        <v>0</v>
      </c>
      <c r="C149" s="151">
        <v>180</v>
      </c>
      <c r="D149" s="152"/>
      <c r="E149" s="14">
        <f t="shared" si="14"/>
        <v>0</v>
      </c>
      <c r="F149" s="30">
        <v>470</v>
      </c>
      <c r="G149" s="86">
        <f t="shared" si="15"/>
        <v>0</v>
      </c>
    </row>
    <row r="150" spans="1:117" s="22" customFormat="1" ht="30" x14ac:dyDescent="0.2">
      <c r="A150" s="45" t="s">
        <v>189</v>
      </c>
      <c r="B150" s="12">
        <v>0</v>
      </c>
      <c r="C150" s="130">
        <v>170</v>
      </c>
      <c r="D150" s="131"/>
      <c r="E150" s="14">
        <f t="shared" si="14"/>
        <v>0</v>
      </c>
      <c r="F150" s="48">
        <v>165</v>
      </c>
      <c r="G150" s="86">
        <f t="shared" si="15"/>
        <v>0</v>
      </c>
    </row>
    <row r="151" spans="1:117" s="22" customFormat="1" ht="45" x14ac:dyDescent="0.2">
      <c r="A151" s="45" t="s">
        <v>190</v>
      </c>
      <c r="B151" s="12">
        <v>0</v>
      </c>
      <c r="C151" s="130">
        <v>190</v>
      </c>
      <c r="D151" s="131"/>
      <c r="E151" s="14">
        <f t="shared" si="14"/>
        <v>0</v>
      </c>
      <c r="F151" s="48">
        <v>310</v>
      </c>
      <c r="G151" s="86">
        <f t="shared" si="15"/>
        <v>0</v>
      </c>
    </row>
    <row r="152" spans="1:117" s="22" customFormat="1" ht="30" x14ac:dyDescent="0.2">
      <c r="A152" s="45" t="s">
        <v>191</v>
      </c>
      <c r="B152" s="12">
        <v>0</v>
      </c>
      <c r="C152" s="130">
        <v>170</v>
      </c>
      <c r="D152" s="131"/>
      <c r="E152" s="14">
        <f t="shared" si="14"/>
        <v>0</v>
      </c>
      <c r="F152" s="60">
        <v>310</v>
      </c>
      <c r="G152" s="86">
        <f t="shared" si="15"/>
        <v>0</v>
      </c>
    </row>
    <row r="153" spans="1:117" ht="15" x14ac:dyDescent="0.2">
      <c r="A153" s="7" t="s">
        <v>79</v>
      </c>
      <c r="B153" s="12">
        <v>0</v>
      </c>
      <c r="C153" s="151">
        <v>190</v>
      </c>
      <c r="D153" s="152"/>
      <c r="E153" s="14">
        <f t="shared" si="14"/>
        <v>0</v>
      </c>
      <c r="F153" s="28">
        <v>320</v>
      </c>
      <c r="G153" s="86">
        <f t="shared" si="15"/>
        <v>0</v>
      </c>
    </row>
    <row r="154" spans="1:117" ht="30" x14ac:dyDescent="0.2">
      <c r="A154" s="7" t="s">
        <v>200</v>
      </c>
      <c r="B154" s="49">
        <v>0</v>
      </c>
      <c r="C154" s="156">
        <v>170</v>
      </c>
      <c r="D154" s="157"/>
      <c r="E154" s="14">
        <f t="shared" si="14"/>
        <v>0</v>
      </c>
      <c r="F154" s="50">
        <v>425</v>
      </c>
      <c r="G154" s="86">
        <f t="shared" si="15"/>
        <v>0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</row>
    <row r="155" spans="1:117" ht="30" x14ac:dyDescent="0.2">
      <c r="A155" s="7" t="s">
        <v>169</v>
      </c>
      <c r="B155" s="12">
        <v>0</v>
      </c>
      <c r="C155" s="151">
        <v>180</v>
      </c>
      <c r="D155" s="152"/>
      <c r="E155" s="14">
        <f t="shared" si="14"/>
        <v>0</v>
      </c>
      <c r="F155" s="28">
        <v>275</v>
      </c>
      <c r="G155" s="86">
        <f t="shared" si="15"/>
        <v>0</v>
      </c>
    </row>
    <row r="156" spans="1:117" ht="15" x14ac:dyDescent="0.2">
      <c r="A156" s="7" t="s">
        <v>80</v>
      </c>
      <c r="B156" s="12">
        <v>0</v>
      </c>
      <c r="C156" s="151">
        <v>180</v>
      </c>
      <c r="D156" s="152"/>
      <c r="E156" s="14">
        <f t="shared" si="14"/>
        <v>0</v>
      </c>
      <c r="F156" s="28">
        <v>220</v>
      </c>
      <c r="G156" s="86">
        <f t="shared" si="15"/>
        <v>0</v>
      </c>
    </row>
    <row r="157" spans="1:117" ht="60" x14ac:dyDescent="0.2">
      <c r="A157" s="45" t="s">
        <v>235</v>
      </c>
      <c r="B157" s="12">
        <v>0</v>
      </c>
      <c r="C157" s="151">
        <v>180</v>
      </c>
      <c r="D157" s="152"/>
      <c r="E157" s="14">
        <f t="shared" si="14"/>
        <v>0</v>
      </c>
      <c r="F157" s="28">
        <v>385</v>
      </c>
      <c r="G157" s="86">
        <f t="shared" si="15"/>
        <v>0</v>
      </c>
    </row>
    <row r="158" spans="1:117" ht="30" x14ac:dyDescent="0.2">
      <c r="A158" s="7" t="s">
        <v>81</v>
      </c>
      <c r="B158" s="12">
        <v>0</v>
      </c>
      <c r="C158" s="151">
        <v>180</v>
      </c>
      <c r="D158" s="152"/>
      <c r="E158" s="14">
        <f t="shared" si="14"/>
        <v>0</v>
      </c>
      <c r="F158" s="28">
        <v>430</v>
      </c>
      <c r="G158" s="86">
        <f t="shared" si="15"/>
        <v>0</v>
      </c>
    </row>
    <row r="159" spans="1:117" ht="30" x14ac:dyDescent="0.2">
      <c r="A159" s="7" t="s">
        <v>82</v>
      </c>
      <c r="B159" s="12">
        <v>0</v>
      </c>
      <c r="C159" s="151">
        <v>180</v>
      </c>
      <c r="D159" s="152"/>
      <c r="E159" s="14">
        <f t="shared" si="14"/>
        <v>0</v>
      </c>
      <c r="F159" s="28">
        <v>460</v>
      </c>
      <c r="G159" s="86">
        <f t="shared" si="15"/>
        <v>0</v>
      </c>
    </row>
    <row r="160" spans="1:117" ht="30" x14ac:dyDescent="0.2">
      <c r="A160" s="7" t="s">
        <v>83</v>
      </c>
      <c r="B160" s="12">
        <v>0</v>
      </c>
      <c r="C160" s="151">
        <v>180</v>
      </c>
      <c r="D160" s="152"/>
      <c r="E160" s="14">
        <f t="shared" si="14"/>
        <v>0</v>
      </c>
      <c r="F160" s="28">
        <v>410</v>
      </c>
      <c r="G160" s="86">
        <f t="shared" si="15"/>
        <v>0</v>
      </c>
    </row>
    <row r="161" spans="1:7" ht="15" x14ac:dyDescent="0.2">
      <c r="A161" s="7" t="s">
        <v>84</v>
      </c>
      <c r="B161" s="12">
        <v>0</v>
      </c>
      <c r="C161" s="151">
        <v>160</v>
      </c>
      <c r="D161" s="152"/>
      <c r="E161" s="14">
        <f t="shared" si="14"/>
        <v>0</v>
      </c>
      <c r="F161" s="28">
        <v>200</v>
      </c>
      <c r="G161" s="86">
        <f t="shared" si="15"/>
        <v>0</v>
      </c>
    </row>
    <row r="162" spans="1:7" ht="15" x14ac:dyDescent="0.2">
      <c r="A162" s="7" t="s">
        <v>85</v>
      </c>
      <c r="B162" s="12">
        <v>0</v>
      </c>
      <c r="C162" s="151">
        <v>160</v>
      </c>
      <c r="D162" s="152"/>
      <c r="E162" s="14">
        <f t="shared" si="14"/>
        <v>0</v>
      </c>
      <c r="F162" s="28">
        <v>380</v>
      </c>
      <c r="G162" s="86">
        <f t="shared" si="15"/>
        <v>0</v>
      </c>
    </row>
    <row r="163" spans="1:7" ht="15" x14ac:dyDescent="0.2">
      <c r="A163" s="8" t="s">
        <v>33</v>
      </c>
      <c r="B163" s="13"/>
      <c r="C163" s="132"/>
      <c r="D163" s="132"/>
      <c r="E163" s="13"/>
      <c r="F163" s="29"/>
      <c r="G163" s="85"/>
    </row>
    <row r="164" spans="1:7" ht="15" x14ac:dyDescent="0.2">
      <c r="A164" s="45" t="s">
        <v>265</v>
      </c>
      <c r="B164" s="12">
        <v>0</v>
      </c>
      <c r="C164" s="130">
        <v>110</v>
      </c>
      <c r="D164" s="131"/>
      <c r="E164" s="14">
        <f t="shared" ref="E164:E183" si="16">IF($B$299,B164*C164/$B$299,$B$299)</f>
        <v>0</v>
      </c>
      <c r="F164" s="28">
        <v>270</v>
      </c>
      <c r="G164" s="83">
        <f>B164*F164</f>
        <v>0</v>
      </c>
    </row>
    <row r="165" spans="1:7" ht="30" x14ac:dyDescent="0.2">
      <c r="A165" s="45" t="s">
        <v>266</v>
      </c>
      <c r="B165" s="12">
        <v>0</v>
      </c>
      <c r="C165" s="130">
        <v>120</v>
      </c>
      <c r="D165" s="131"/>
      <c r="E165" s="14">
        <f t="shared" si="16"/>
        <v>0</v>
      </c>
      <c r="F165" s="28">
        <v>560</v>
      </c>
      <c r="G165" s="83">
        <f t="shared" ref="G165:G183" si="17">B165*F165</f>
        <v>0</v>
      </c>
    </row>
    <row r="166" spans="1:7" ht="15" x14ac:dyDescent="0.2">
      <c r="A166" s="7" t="s">
        <v>88</v>
      </c>
      <c r="B166" s="12">
        <v>0</v>
      </c>
      <c r="C166" s="130">
        <v>80</v>
      </c>
      <c r="D166" s="131"/>
      <c r="E166" s="14">
        <f t="shared" si="16"/>
        <v>0</v>
      </c>
      <c r="F166" s="28">
        <v>310</v>
      </c>
      <c r="G166" s="83">
        <f t="shared" si="17"/>
        <v>0</v>
      </c>
    </row>
    <row r="167" spans="1:7" ht="15" x14ac:dyDescent="0.2">
      <c r="A167" s="7" t="s">
        <v>90</v>
      </c>
      <c r="B167" s="12">
        <v>0</v>
      </c>
      <c r="C167" s="130">
        <v>100</v>
      </c>
      <c r="D167" s="131"/>
      <c r="E167" s="14">
        <f t="shared" si="16"/>
        <v>0</v>
      </c>
      <c r="F167" s="28">
        <v>350</v>
      </c>
      <c r="G167" s="83">
        <f t="shared" si="17"/>
        <v>0</v>
      </c>
    </row>
    <row r="168" spans="1:7" s="22" customFormat="1" ht="15" x14ac:dyDescent="0.2">
      <c r="A168" s="45" t="s">
        <v>192</v>
      </c>
      <c r="B168" s="12">
        <v>0</v>
      </c>
      <c r="C168" s="130">
        <v>100</v>
      </c>
      <c r="D168" s="131"/>
      <c r="E168" s="14">
        <f t="shared" si="16"/>
        <v>0</v>
      </c>
      <c r="F168" s="48">
        <v>420</v>
      </c>
      <c r="G168" s="83">
        <f t="shared" si="17"/>
        <v>0</v>
      </c>
    </row>
    <row r="169" spans="1:7" s="22" customFormat="1" ht="30" x14ac:dyDescent="0.2">
      <c r="A169" s="45" t="s">
        <v>193</v>
      </c>
      <c r="B169" s="12">
        <v>0</v>
      </c>
      <c r="C169" s="130">
        <v>100</v>
      </c>
      <c r="D169" s="131"/>
      <c r="E169" s="14">
        <f t="shared" si="16"/>
        <v>0</v>
      </c>
      <c r="F169" s="48">
        <v>375</v>
      </c>
      <c r="G169" s="83">
        <f t="shared" si="17"/>
        <v>0</v>
      </c>
    </row>
    <row r="170" spans="1:7" s="22" customFormat="1" ht="15" x14ac:dyDescent="0.2">
      <c r="A170" s="45" t="s">
        <v>194</v>
      </c>
      <c r="B170" s="12">
        <v>0</v>
      </c>
      <c r="C170" s="130">
        <v>100</v>
      </c>
      <c r="D170" s="131"/>
      <c r="E170" s="14">
        <f t="shared" si="16"/>
        <v>0</v>
      </c>
      <c r="F170" s="48">
        <v>350</v>
      </c>
      <c r="G170" s="83">
        <f t="shared" si="17"/>
        <v>0</v>
      </c>
    </row>
    <row r="171" spans="1:7" ht="15" x14ac:dyDescent="0.2">
      <c r="A171" s="7" t="s">
        <v>91</v>
      </c>
      <c r="B171" s="12">
        <v>0</v>
      </c>
      <c r="C171" s="130">
        <v>30</v>
      </c>
      <c r="D171" s="131"/>
      <c r="E171" s="14">
        <f t="shared" si="16"/>
        <v>0</v>
      </c>
      <c r="F171" s="28">
        <v>240</v>
      </c>
      <c r="G171" s="83">
        <f t="shared" si="17"/>
        <v>0</v>
      </c>
    </row>
    <row r="172" spans="1:7" ht="15" x14ac:dyDescent="0.2">
      <c r="A172" s="7" t="s">
        <v>92</v>
      </c>
      <c r="B172" s="12">
        <v>0</v>
      </c>
      <c r="C172" s="130">
        <v>30</v>
      </c>
      <c r="D172" s="131"/>
      <c r="E172" s="14">
        <f t="shared" si="16"/>
        <v>0</v>
      </c>
      <c r="F172" s="28">
        <v>330</v>
      </c>
      <c r="G172" s="83">
        <f t="shared" si="17"/>
        <v>0</v>
      </c>
    </row>
    <row r="173" spans="1:7" ht="30" x14ac:dyDescent="0.2">
      <c r="A173" s="7" t="s">
        <v>316</v>
      </c>
      <c r="B173" s="12">
        <v>0</v>
      </c>
      <c r="C173" s="151">
        <v>120</v>
      </c>
      <c r="D173" s="152"/>
      <c r="E173" s="14">
        <f t="shared" si="16"/>
        <v>0</v>
      </c>
      <c r="F173" s="28">
        <v>260</v>
      </c>
      <c r="G173" s="83">
        <f t="shared" si="17"/>
        <v>0</v>
      </c>
    </row>
    <row r="174" spans="1:7" ht="15" x14ac:dyDescent="0.2">
      <c r="A174" s="7" t="s">
        <v>279</v>
      </c>
      <c r="B174" s="12">
        <v>0</v>
      </c>
      <c r="C174" s="151">
        <v>120</v>
      </c>
      <c r="D174" s="152"/>
      <c r="E174" s="14">
        <f t="shared" si="16"/>
        <v>0</v>
      </c>
      <c r="F174" s="28">
        <v>250</v>
      </c>
      <c r="G174" s="83">
        <f t="shared" si="17"/>
        <v>0</v>
      </c>
    </row>
    <row r="175" spans="1:7" ht="15" x14ac:dyDescent="0.2">
      <c r="A175" s="7" t="s">
        <v>86</v>
      </c>
      <c r="B175" s="12">
        <v>0</v>
      </c>
      <c r="C175" s="151">
        <v>180</v>
      </c>
      <c r="D175" s="152"/>
      <c r="E175" s="14">
        <f t="shared" si="16"/>
        <v>0</v>
      </c>
      <c r="F175" s="28">
        <v>300</v>
      </c>
      <c r="G175" s="83">
        <f t="shared" si="17"/>
        <v>0</v>
      </c>
    </row>
    <row r="176" spans="1:7" ht="15" x14ac:dyDescent="0.2">
      <c r="A176" s="7" t="s">
        <v>315</v>
      </c>
      <c r="B176" s="12">
        <v>0</v>
      </c>
      <c r="C176" s="151">
        <v>100</v>
      </c>
      <c r="D176" s="152"/>
      <c r="E176" s="14">
        <f t="shared" si="16"/>
        <v>0</v>
      </c>
      <c r="F176" s="28">
        <v>270</v>
      </c>
      <c r="G176" s="83">
        <f t="shared" si="17"/>
        <v>0</v>
      </c>
    </row>
    <row r="177" spans="1:11" ht="30" x14ac:dyDescent="0.2">
      <c r="A177" s="7" t="s">
        <v>87</v>
      </c>
      <c r="B177" s="12">
        <v>0</v>
      </c>
      <c r="C177" s="151">
        <v>120</v>
      </c>
      <c r="D177" s="152"/>
      <c r="E177" s="14">
        <f t="shared" si="16"/>
        <v>0</v>
      </c>
      <c r="F177" s="28">
        <v>370</v>
      </c>
      <c r="G177" s="83">
        <f t="shared" si="17"/>
        <v>0</v>
      </c>
    </row>
    <row r="178" spans="1:11" ht="30" x14ac:dyDescent="0.2">
      <c r="A178" s="7" t="s">
        <v>89</v>
      </c>
      <c r="B178" s="12">
        <v>0</v>
      </c>
      <c r="C178" s="151">
        <v>120</v>
      </c>
      <c r="D178" s="152"/>
      <c r="E178" s="14">
        <f t="shared" si="16"/>
        <v>0</v>
      </c>
      <c r="F178" s="28">
        <v>210</v>
      </c>
      <c r="G178" s="83">
        <f t="shared" si="17"/>
        <v>0</v>
      </c>
    </row>
    <row r="179" spans="1:11" ht="15" x14ac:dyDescent="0.2">
      <c r="A179" s="7" t="s">
        <v>314</v>
      </c>
      <c r="B179" s="12">
        <v>0</v>
      </c>
      <c r="C179" s="128">
        <v>50</v>
      </c>
      <c r="D179" s="129"/>
      <c r="E179" s="14">
        <f t="shared" si="16"/>
        <v>0</v>
      </c>
      <c r="F179" s="28">
        <v>155</v>
      </c>
      <c r="G179" s="83">
        <f t="shared" si="17"/>
        <v>0</v>
      </c>
    </row>
    <row r="180" spans="1:11" ht="30" x14ac:dyDescent="0.2">
      <c r="A180" s="7" t="s">
        <v>93</v>
      </c>
      <c r="B180" s="12">
        <v>0</v>
      </c>
      <c r="C180" s="142">
        <v>100</v>
      </c>
      <c r="D180" s="143"/>
      <c r="E180" s="14">
        <f t="shared" si="16"/>
        <v>0</v>
      </c>
      <c r="F180" s="28">
        <v>255</v>
      </c>
      <c r="G180" s="83">
        <f t="shared" si="17"/>
        <v>0</v>
      </c>
    </row>
    <row r="181" spans="1:11" ht="30" x14ac:dyDescent="0.2">
      <c r="A181" s="7" t="s">
        <v>94</v>
      </c>
      <c r="B181" s="12">
        <v>0</v>
      </c>
      <c r="C181" s="142">
        <v>100</v>
      </c>
      <c r="D181" s="143"/>
      <c r="E181" s="14">
        <f t="shared" si="16"/>
        <v>0</v>
      </c>
      <c r="F181" s="28">
        <v>230</v>
      </c>
      <c r="G181" s="83">
        <f t="shared" si="17"/>
        <v>0</v>
      </c>
    </row>
    <row r="182" spans="1:11" ht="15" x14ac:dyDescent="0.2">
      <c r="A182" s="7" t="s">
        <v>228</v>
      </c>
      <c r="B182" s="82">
        <v>0</v>
      </c>
      <c r="C182" s="150">
        <v>80</v>
      </c>
      <c r="D182" s="150"/>
      <c r="E182" s="14">
        <f t="shared" si="16"/>
        <v>0</v>
      </c>
      <c r="F182" s="28">
        <v>210</v>
      </c>
      <c r="G182" s="83">
        <f t="shared" si="17"/>
        <v>0</v>
      </c>
    </row>
    <row r="183" spans="1:11" ht="15" x14ac:dyDescent="0.2">
      <c r="A183" s="7" t="s">
        <v>313</v>
      </c>
      <c r="B183" s="12">
        <v>0</v>
      </c>
      <c r="C183" s="194">
        <v>150</v>
      </c>
      <c r="D183" s="195"/>
      <c r="E183" s="14">
        <f t="shared" si="16"/>
        <v>0</v>
      </c>
      <c r="F183" s="28">
        <v>320</v>
      </c>
      <c r="G183" s="83">
        <f t="shared" si="17"/>
        <v>0</v>
      </c>
    </row>
    <row r="184" spans="1:11" ht="15" x14ac:dyDescent="0.2">
      <c r="A184" s="8" t="s">
        <v>170</v>
      </c>
      <c r="B184" s="13"/>
      <c r="C184" s="132"/>
      <c r="D184" s="132"/>
      <c r="E184" s="13"/>
      <c r="F184" s="29"/>
      <c r="G184" s="85"/>
    </row>
    <row r="185" spans="1:11" ht="15" x14ac:dyDescent="0.2">
      <c r="A185" s="7" t="s">
        <v>317</v>
      </c>
      <c r="B185" s="12">
        <v>0</v>
      </c>
      <c r="C185" s="142">
        <v>250</v>
      </c>
      <c r="D185" s="143"/>
      <c r="E185" s="14">
        <f t="shared" ref="E185:E193" si="18">IF($B$299,B185*C185/$B$299,$B$299)</f>
        <v>0</v>
      </c>
      <c r="F185" s="28">
        <v>150</v>
      </c>
      <c r="G185" s="83">
        <f>B185*F185</f>
        <v>0</v>
      </c>
    </row>
    <row r="186" spans="1:11" ht="15" x14ac:dyDescent="0.2">
      <c r="A186" s="7" t="s">
        <v>171</v>
      </c>
      <c r="B186" s="12">
        <v>0</v>
      </c>
      <c r="C186" s="142">
        <v>250</v>
      </c>
      <c r="D186" s="143"/>
      <c r="E186" s="14">
        <f t="shared" si="18"/>
        <v>0</v>
      </c>
      <c r="F186" s="28">
        <v>170</v>
      </c>
      <c r="G186" s="83">
        <f t="shared" ref="G186:G193" si="19">B186*F186</f>
        <v>0</v>
      </c>
    </row>
    <row r="187" spans="1:11" ht="15" x14ac:dyDescent="0.2">
      <c r="A187" s="7" t="s">
        <v>172</v>
      </c>
      <c r="B187" s="12">
        <v>0</v>
      </c>
      <c r="C187" s="142">
        <v>250</v>
      </c>
      <c r="D187" s="143"/>
      <c r="E187" s="14">
        <f t="shared" si="18"/>
        <v>0</v>
      </c>
      <c r="F187" s="28">
        <v>165</v>
      </c>
      <c r="G187" s="83">
        <f t="shared" si="19"/>
        <v>0</v>
      </c>
    </row>
    <row r="188" spans="1:11" ht="15" x14ac:dyDescent="0.2">
      <c r="A188" s="7" t="s">
        <v>173</v>
      </c>
      <c r="B188" s="12">
        <v>0</v>
      </c>
      <c r="C188" s="142">
        <v>250</v>
      </c>
      <c r="D188" s="143"/>
      <c r="E188" s="14">
        <f t="shared" si="18"/>
        <v>0</v>
      </c>
      <c r="F188" s="28">
        <v>140</v>
      </c>
      <c r="G188" s="83">
        <f t="shared" si="19"/>
        <v>0</v>
      </c>
    </row>
    <row r="189" spans="1:11" ht="15" x14ac:dyDescent="0.2">
      <c r="A189" s="7" t="s">
        <v>174</v>
      </c>
      <c r="B189" s="12">
        <v>0</v>
      </c>
      <c r="C189" s="142">
        <v>250</v>
      </c>
      <c r="D189" s="143"/>
      <c r="E189" s="14">
        <f t="shared" si="18"/>
        <v>0</v>
      </c>
      <c r="F189" s="28">
        <v>210</v>
      </c>
      <c r="G189" s="83">
        <f t="shared" si="19"/>
        <v>0</v>
      </c>
      <c r="H189" s="24"/>
      <c r="I189" s="24"/>
      <c r="J189" s="24"/>
      <c r="K189" s="24"/>
    </row>
    <row r="190" spans="1:11" ht="30" x14ac:dyDescent="0.2">
      <c r="A190" s="7" t="s">
        <v>175</v>
      </c>
      <c r="B190" s="12">
        <v>0</v>
      </c>
      <c r="C190" s="142">
        <v>250</v>
      </c>
      <c r="D190" s="143"/>
      <c r="E190" s="14">
        <f t="shared" si="18"/>
        <v>0</v>
      </c>
      <c r="F190" s="28">
        <v>170</v>
      </c>
      <c r="G190" s="83">
        <f t="shared" si="19"/>
        <v>0</v>
      </c>
    </row>
    <row r="191" spans="1:11" ht="15" x14ac:dyDescent="0.2">
      <c r="A191" s="45" t="s">
        <v>236</v>
      </c>
      <c r="B191" s="12">
        <v>0</v>
      </c>
      <c r="C191" s="142">
        <v>250</v>
      </c>
      <c r="D191" s="143"/>
      <c r="E191" s="14">
        <f t="shared" si="18"/>
        <v>0</v>
      </c>
      <c r="F191" s="28">
        <v>170</v>
      </c>
      <c r="G191" s="83">
        <f t="shared" si="19"/>
        <v>0</v>
      </c>
    </row>
    <row r="192" spans="1:11" ht="30" x14ac:dyDescent="0.2">
      <c r="A192" s="7" t="s">
        <v>176</v>
      </c>
      <c r="B192" s="12">
        <v>0</v>
      </c>
      <c r="C192" s="142">
        <v>250</v>
      </c>
      <c r="D192" s="143"/>
      <c r="E192" s="14">
        <f t="shared" si="18"/>
        <v>0</v>
      </c>
      <c r="F192" s="28">
        <v>280</v>
      </c>
      <c r="G192" s="83">
        <f t="shared" si="19"/>
        <v>0</v>
      </c>
    </row>
    <row r="193" spans="1:117" ht="15" x14ac:dyDescent="0.2">
      <c r="A193" s="7" t="s">
        <v>280</v>
      </c>
      <c r="B193" s="12">
        <v>0</v>
      </c>
      <c r="C193" s="142">
        <v>250</v>
      </c>
      <c r="D193" s="143"/>
      <c r="E193" s="14">
        <f t="shared" si="18"/>
        <v>0</v>
      </c>
      <c r="F193" s="28">
        <v>195</v>
      </c>
      <c r="G193" s="83">
        <f t="shared" si="19"/>
        <v>0</v>
      </c>
    </row>
    <row r="194" spans="1:117" ht="15" x14ac:dyDescent="0.2">
      <c r="A194" s="8" t="s">
        <v>99</v>
      </c>
      <c r="B194" s="13"/>
      <c r="C194" s="132"/>
      <c r="D194" s="132"/>
      <c r="E194" s="13"/>
      <c r="F194" s="29"/>
      <c r="G194" s="85"/>
    </row>
    <row r="195" spans="1:117" ht="30" x14ac:dyDescent="0.2">
      <c r="A195" s="7" t="s">
        <v>239</v>
      </c>
      <c r="B195" s="12">
        <v>0</v>
      </c>
      <c r="C195" s="142">
        <v>900</v>
      </c>
      <c r="D195" s="143"/>
      <c r="E195" s="14">
        <f t="shared" ref="E195:E220" si="20">IF($B$299,B195*C195/$B$299,$B$299)</f>
        <v>0</v>
      </c>
      <c r="F195" s="28">
        <v>3750</v>
      </c>
      <c r="G195" s="83">
        <f>B195*F195</f>
        <v>0</v>
      </c>
      <c r="DM195"/>
    </row>
    <row r="196" spans="1:117" ht="30" x14ac:dyDescent="0.2">
      <c r="A196" s="7" t="s">
        <v>101</v>
      </c>
      <c r="B196" s="12">
        <v>0</v>
      </c>
      <c r="C196" s="142">
        <v>150</v>
      </c>
      <c r="D196" s="143"/>
      <c r="E196" s="14">
        <f t="shared" si="20"/>
        <v>0</v>
      </c>
      <c r="F196" s="28">
        <v>800</v>
      </c>
      <c r="G196" s="83">
        <f t="shared" ref="G196:G220" si="21">B196*F196</f>
        <v>0</v>
      </c>
    </row>
    <row r="197" spans="1:117" ht="30" x14ac:dyDescent="0.2">
      <c r="A197" s="7" t="s">
        <v>100</v>
      </c>
      <c r="B197" s="12">
        <v>0</v>
      </c>
      <c r="C197" s="142">
        <v>150</v>
      </c>
      <c r="D197" s="143"/>
      <c r="E197" s="14">
        <f t="shared" si="20"/>
        <v>0</v>
      </c>
      <c r="F197" s="28">
        <v>800</v>
      </c>
      <c r="G197" s="83">
        <f t="shared" si="21"/>
        <v>0</v>
      </c>
      <c r="H197" s="24"/>
      <c r="I197" s="24"/>
      <c r="J197" s="24"/>
      <c r="K197" s="24"/>
    </row>
    <row r="198" spans="1:117" ht="18" customHeight="1" x14ac:dyDescent="0.2">
      <c r="A198" s="7" t="s">
        <v>234</v>
      </c>
      <c r="B198" s="49">
        <v>0</v>
      </c>
      <c r="C198" s="140">
        <v>300</v>
      </c>
      <c r="D198" s="141"/>
      <c r="E198" s="14">
        <f t="shared" si="20"/>
        <v>0</v>
      </c>
      <c r="F198" s="50">
        <v>1800</v>
      </c>
      <c r="G198" s="83">
        <f t="shared" si="21"/>
        <v>0</v>
      </c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</row>
    <row r="199" spans="1:117" ht="15" x14ac:dyDescent="0.2">
      <c r="A199" s="7" t="s">
        <v>97</v>
      </c>
      <c r="B199" s="49">
        <v>0</v>
      </c>
      <c r="C199" s="205">
        <v>200</v>
      </c>
      <c r="D199" s="206"/>
      <c r="E199" s="14">
        <f t="shared" si="20"/>
        <v>0</v>
      </c>
      <c r="F199" s="80">
        <v>1400</v>
      </c>
      <c r="G199" s="83">
        <f t="shared" si="21"/>
        <v>0</v>
      </c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</row>
    <row r="200" spans="1:117" ht="15" x14ac:dyDescent="0.2">
      <c r="A200" s="7" t="s">
        <v>216</v>
      </c>
      <c r="B200" s="12">
        <v>0</v>
      </c>
      <c r="C200" s="151">
        <v>170</v>
      </c>
      <c r="D200" s="152"/>
      <c r="E200" s="14">
        <f t="shared" si="20"/>
        <v>0</v>
      </c>
      <c r="F200" s="28">
        <v>650</v>
      </c>
      <c r="G200" s="83">
        <f t="shared" si="21"/>
        <v>0</v>
      </c>
    </row>
    <row r="201" spans="1:117" ht="30" x14ac:dyDescent="0.2">
      <c r="A201" s="7" t="s">
        <v>281</v>
      </c>
      <c r="B201" s="12">
        <v>0</v>
      </c>
      <c r="C201" s="142">
        <v>150</v>
      </c>
      <c r="D201" s="143"/>
      <c r="E201" s="14">
        <f t="shared" si="20"/>
        <v>0</v>
      </c>
      <c r="F201" s="28">
        <v>450</v>
      </c>
      <c r="G201" s="83">
        <f t="shared" si="21"/>
        <v>0</v>
      </c>
    </row>
    <row r="202" spans="1:117" ht="20.100000000000001" customHeight="1" x14ac:dyDescent="0.2">
      <c r="A202" s="7" t="s">
        <v>96</v>
      </c>
      <c r="B202" s="12">
        <v>0</v>
      </c>
      <c r="C202" s="142">
        <v>170</v>
      </c>
      <c r="D202" s="143"/>
      <c r="E202" s="14">
        <f t="shared" si="20"/>
        <v>0</v>
      </c>
      <c r="F202" s="28">
        <v>725</v>
      </c>
      <c r="G202" s="83">
        <f t="shared" si="21"/>
        <v>0</v>
      </c>
    </row>
    <row r="203" spans="1:117" ht="30" x14ac:dyDescent="0.2">
      <c r="A203" s="7" t="s">
        <v>106</v>
      </c>
      <c r="B203" s="12">
        <v>0</v>
      </c>
      <c r="C203" s="142">
        <v>220</v>
      </c>
      <c r="D203" s="143"/>
      <c r="E203" s="14">
        <f t="shared" si="20"/>
        <v>0</v>
      </c>
      <c r="F203" s="28">
        <v>875</v>
      </c>
      <c r="G203" s="83">
        <f t="shared" si="21"/>
        <v>0</v>
      </c>
    </row>
    <row r="204" spans="1:117" ht="15" x14ac:dyDescent="0.2">
      <c r="A204" s="7" t="s">
        <v>97</v>
      </c>
      <c r="B204" s="12">
        <v>0</v>
      </c>
      <c r="C204" s="142">
        <v>160</v>
      </c>
      <c r="D204" s="143"/>
      <c r="E204" s="14">
        <f t="shared" si="20"/>
        <v>0</v>
      </c>
      <c r="F204" s="28">
        <v>900</v>
      </c>
      <c r="G204" s="83">
        <f t="shared" si="21"/>
        <v>0</v>
      </c>
    </row>
    <row r="205" spans="1:117" ht="15" x14ac:dyDescent="0.2">
      <c r="A205" s="7" t="s">
        <v>98</v>
      </c>
      <c r="B205" s="12">
        <v>0</v>
      </c>
      <c r="C205" s="142">
        <v>150</v>
      </c>
      <c r="D205" s="143"/>
      <c r="E205" s="14">
        <f t="shared" si="20"/>
        <v>0</v>
      </c>
      <c r="F205" s="28">
        <v>350</v>
      </c>
      <c r="G205" s="83">
        <f t="shared" si="21"/>
        <v>0</v>
      </c>
      <c r="H205" s="24"/>
      <c r="I205" s="24"/>
      <c r="J205" s="24"/>
      <c r="K205" s="24"/>
    </row>
    <row r="206" spans="1:117" ht="15" x14ac:dyDescent="0.2">
      <c r="A206" s="7" t="s">
        <v>318</v>
      </c>
      <c r="B206" s="12">
        <v>0</v>
      </c>
      <c r="C206" s="142">
        <v>150</v>
      </c>
      <c r="D206" s="143"/>
      <c r="E206" s="14">
        <f t="shared" si="20"/>
        <v>0</v>
      </c>
      <c r="F206" s="28">
        <v>690</v>
      </c>
      <c r="G206" s="83">
        <f t="shared" si="21"/>
        <v>0</v>
      </c>
    </row>
    <row r="207" spans="1:117" ht="30" x14ac:dyDescent="0.2">
      <c r="A207" s="7" t="s">
        <v>95</v>
      </c>
      <c r="B207" s="12">
        <v>0</v>
      </c>
      <c r="C207" s="142">
        <v>150</v>
      </c>
      <c r="D207" s="143"/>
      <c r="E207" s="14">
        <f t="shared" si="20"/>
        <v>0</v>
      </c>
      <c r="F207" s="28">
        <v>420</v>
      </c>
      <c r="G207" s="83">
        <f t="shared" si="21"/>
        <v>0</v>
      </c>
    </row>
    <row r="208" spans="1:117" ht="15" x14ac:dyDescent="0.2">
      <c r="A208" s="7" t="s">
        <v>115</v>
      </c>
      <c r="B208" s="12">
        <v>0</v>
      </c>
      <c r="C208" s="142">
        <v>120</v>
      </c>
      <c r="D208" s="143"/>
      <c r="E208" s="14">
        <f t="shared" si="20"/>
        <v>0</v>
      </c>
      <c r="F208" s="28">
        <v>550</v>
      </c>
      <c r="G208" s="83">
        <f t="shared" si="21"/>
        <v>0</v>
      </c>
    </row>
    <row r="209" spans="1:117" ht="15" x14ac:dyDescent="0.2">
      <c r="A209" s="7" t="s">
        <v>233</v>
      </c>
      <c r="B209" s="49">
        <v>0</v>
      </c>
      <c r="C209" s="140">
        <v>100</v>
      </c>
      <c r="D209" s="141"/>
      <c r="E209" s="14">
        <f t="shared" si="20"/>
        <v>0</v>
      </c>
      <c r="F209" s="50">
        <v>300</v>
      </c>
      <c r="G209" s="83">
        <f t="shared" si="21"/>
        <v>0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</row>
    <row r="210" spans="1:117" ht="15" x14ac:dyDescent="0.2">
      <c r="A210" s="7" t="s">
        <v>319</v>
      </c>
      <c r="B210" s="49"/>
      <c r="C210" s="140">
        <v>100</v>
      </c>
      <c r="D210" s="141"/>
      <c r="E210" s="14">
        <f t="shared" si="20"/>
        <v>0</v>
      </c>
      <c r="F210" s="50">
        <v>360</v>
      </c>
      <c r="G210" s="83">
        <f t="shared" si="21"/>
        <v>0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</row>
    <row r="211" spans="1:117" ht="15" x14ac:dyDescent="0.2">
      <c r="A211" s="7" t="s">
        <v>102</v>
      </c>
      <c r="B211" s="12">
        <v>0</v>
      </c>
      <c r="C211" s="142">
        <v>100</v>
      </c>
      <c r="D211" s="143"/>
      <c r="E211" s="14">
        <f t="shared" si="20"/>
        <v>0</v>
      </c>
      <c r="F211" s="28">
        <v>380</v>
      </c>
      <c r="G211" s="83">
        <f t="shared" si="21"/>
        <v>0</v>
      </c>
    </row>
    <row r="212" spans="1:117" ht="15" x14ac:dyDescent="0.2">
      <c r="A212" s="7" t="s">
        <v>103</v>
      </c>
      <c r="B212" s="12">
        <v>0</v>
      </c>
      <c r="C212" s="142">
        <v>100</v>
      </c>
      <c r="D212" s="143"/>
      <c r="E212" s="14">
        <f t="shared" si="20"/>
        <v>0</v>
      </c>
      <c r="F212" s="28">
        <v>210</v>
      </c>
      <c r="G212" s="83">
        <f t="shared" si="21"/>
        <v>0</v>
      </c>
    </row>
    <row r="213" spans="1:117" ht="30" x14ac:dyDescent="0.2">
      <c r="A213" s="7" t="s">
        <v>320</v>
      </c>
      <c r="B213" s="12">
        <v>0</v>
      </c>
      <c r="C213" s="142">
        <v>100</v>
      </c>
      <c r="D213" s="143"/>
      <c r="E213" s="14">
        <f t="shared" si="20"/>
        <v>0</v>
      </c>
      <c r="F213" s="28">
        <v>225</v>
      </c>
      <c r="G213" s="83">
        <f t="shared" si="21"/>
        <v>0</v>
      </c>
    </row>
    <row r="214" spans="1:117" ht="30" x14ac:dyDescent="0.2">
      <c r="A214" s="7" t="s">
        <v>107</v>
      </c>
      <c r="B214" s="12">
        <v>0</v>
      </c>
      <c r="C214" s="142">
        <v>60</v>
      </c>
      <c r="D214" s="143"/>
      <c r="E214" s="14">
        <f t="shared" si="20"/>
        <v>0</v>
      </c>
      <c r="F214" s="28">
        <v>315</v>
      </c>
      <c r="G214" s="83">
        <f t="shared" si="21"/>
        <v>0</v>
      </c>
    </row>
    <row r="215" spans="1:117" ht="15" x14ac:dyDescent="0.2">
      <c r="A215" s="45" t="s">
        <v>237</v>
      </c>
      <c r="B215" s="12">
        <v>0</v>
      </c>
      <c r="C215" s="142">
        <v>150</v>
      </c>
      <c r="D215" s="143"/>
      <c r="E215" s="14">
        <f t="shared" si="20"/>
        <v>0</v>
      </c>
      <c r="F215" s="28">
        <v>530</v>
      </c>
      <c r="G215" s="83">
        <f t="shared" si="21"/>
        <v>0</v>
      </c>
    </row>
    <row r="216" spans="1:117" ht="15" x14ac:dyDescent="0.2">
      <c r="A216" s="7" t="s">
        <v>240</v>
      </c>
      <c r="B216" s="49">
        <v>0</v>
      </c>
      <c r="C216" s="140">
        <v>170</v>
      </c>
      <c r="D216" s="141"/>
      <c r="E216" s="14">
        <f t="shared" si="20"/>
        <v>0</v>
      </c>
      <c r="F216" s="50">
        <v>330</v>
      </c>
      <c r="G216" s="83">
        <f t="shared" si="21"/>
        <v>0</v>
      </c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</row>
    <row r="217" spans="1:117" ht="15" x14ac:dyDescent="0.2">
      <c r="A217" s="7" t="s">
        <v>282</v>
      </c>
      <c r="B217" s="12">
        <v>0</v>
      </c>
      <c r="C217" s="142">
        <v>150</v>
      </c>
      <c r="D217" s="143"/>
      <c r="E217" s="14">
        <f t="shared" si="20"/>
        <v>0</v>
      </c>
      <c r="F217" s="28">
        <v>275</v>
      </c>
      <c r="G217" s="83">
        <f t="shared" si="21"/>
        <v>0</v>
      </c>
    </row>
    <row r="218" spans="1:117" ht="15" x14ac:dyDescent="0.2">
      <c r="A218" s="7" t="s">
        <v>321</v>
      </c>
      <c r="B218" s="12">
        <v>0</v>
      </c>
      <c r="C218" s="142">
        <v>100</v>
      </c>
      <c r="D218" s="143"/>
      <c r="E218" s="14">
        <f t="shared" si="20"/>
        <v>0</v>
      </c>
      <c r="F218" s="28">
        <v>220</v>
      </c>
      <c r="G218" s="83">
        <f t="shared" si="21"/>
        <v>0</v>
      </c>
    </row>
    <row r="219" spans="1:117" ht="15" x14ac:dyDescent="0.2">
      <c r="A219" s="7" t="s">
        <v>104</v>
      </c>
      <c r="B219" s="12">
        <v>0</v>
      </c>
      <c r="C219" s="142">
        <v>100</v>
      </c>
      <c r="D219" s="143"/>
      <c r="E219" s="14">
        <f t="shared" si="20"/>
        <v>0</v>
      </c>
      <c r="F219" s="28">
        <v>240</v>
      </c>
      <c r="G219" s="83">
        <f t="shared" si="21"/>
        <v>0</v>
      </c>
    </row>
    <row r="220" spans="1:117" ht="15" x14ac:dyDescent="0.2">
      <c r="A220" s="7" t="s">
        <v>105</v>
      </c>
      <c r="B220" s="12">
        <v>0</v>
      </c>
      <c r="C220" s="142">
        <v>100</v>
      </c>
      <c r="D220" s="143"/>
      <c r="E220" s="14">
        <f t="shared" si="20"/>
        <v>0</v>
      </c>
      <c r="F220" s="28">
        <v>285</v>
      </c>
      <c r="G220" s="83">
        <f t="shared" si="21"/>
        <v>0</v>
      </c>
    </row>
    <row r="221" spans="1:117" ht="15" x14ac:dyDescent="0.2">
      <c r="A221" s="8" t="s">
        <v>108</v>
      </c>
      <c r="B221" s="13"/>
      <c r="C221" s="132"/>
      <c r="D221" s="132"/>
      <c r="E221" s="13"/>
      <c r="F221" s="29"/>
      <c r="G221" s="85"/>
    </row>
    <row r="222" spans="1:117" ht="30" x14ac:dyDescent="0.2">
      <c r="A222" s="74" t="s">
        <v>231</v>
      </c>
      <c r="B222" s="75">
        <v>0</v>
      </c>
      <c r="C222" s="198">
        <v>100</v>
      </c>
      <c r="D222" s="199"/>
      <c r="E222" s="76">
        <f t="shared" ref="E222:E233" si="22">IF($B$299,B222*C222/$B$299,$B$299)</f>
        <v>0</v>
      </c>
      <c r="F222" s="77">
        <v>130</v>
      </c>
      <c r="G222" s="50">
        <f>B222*F222</f>
        <v>0</v>
      </c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</row>
    <row r="223" spans="1:117" ht="15" x14ac:dyDescent="0.2">
      <c r="A223" s="74" t="s">
        <v>232</v>
      </c>
      <c r="B223" s="78">
        <v>0</v>
      </c>
      <c r="C223" s="200">
        <v>120</v>
      </c>
      <c r="D223" s="141"/>
      <c r="E223" s="76">
        <f t="shared" si="22"/>
        <v>0</v>
      </c>
      <c r="F223" s="79">
        <v>280</v>
      </c>
      <c r="G223" s="50">
        <f t="shared" ref="G223:G233" si="23">B223*F223</f>
        <v>0</v>
      </c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</row>
    <row r="224" spans="1:117" ht="15" x14ac:dyDescent="0.2">
      <c r="A224" s="7" t="s">
        <v>109</v>
      </c>
      <c r="B224" s="12">
        <v>0</v>
      </c>
      <c r="C224" s="146">
        <v>120</v>
      </c>
      <c r="D224" s="147"/>
      <c r="E224" s="76">
        <f t="shared" si="22"/>
        <v>0</v>
      </c>
      <c r="F224" s="28">
        <v>210</v>
      </c>
      <c r="G224" s="50">
        <f t="shared" si="23"/>
        <v>0</v>
      </c>
    </row>
    <row r="225" spans="1:116" ht="15" x14ac:dyDescent="0.2">
      <c r="A225" s="7" t="s">
        <v>149</v>
      </c>
      <c r="B225" s="12">
        <v>0</v>
      </c>
      <c r="C225" s="146">
        <v>120</v>
      </c>
      <c r="D225" s="147"/>
      <c r="E225" s="76">
        <f t="shared" si="22"/>
        <v>0</v>
      </c>
      <c r="F225" s="28">
        <v>210</v>
      </c>
      <c r="G225" s="50">
        <f t="shared" si="23"/>
        <v>0</v>
      </c>
    </row>
    <row r="226" spans="1:116" ht="15" x14ac:dyDescent="0.2">
      <c r="A226" s="7" t="s">
        <v>241</v>
      </c>
      <c r="B226" s="49">
        <v>0</v>
      </c>
      <c r="C226" s="202">
        <v>120</v>
      </c>
      <c r="D226" s="203"/>
      <c r="E226" s="76">
        <f t="shared" si="22"/>
        <v>0</v>
      </c>
      <c r="F226" s="50">
        <v>190</v>
      </c>
      <c r="G226" s="50">
        <f t="shared" si="23"/>
        <v>0</v>
      </c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</row>
    <row r="227" spans="1:116" ht="15" x14ac:dyDescent="0.2">
      <c r="A227" s="7" t="s">
        <v>242</v>
      </c>
      <c r="B227" s="49">
        <v>0</v>
      </c>
      <c r="C227" s="158">
        <v>100</v>
      </c>
      <c r="D227" s="204"/>
      <c r="E227" s="76">
        <f t="shared" si="22"/>
        <v>0</v>
      </c>
      <c r="F227" s="80">
        <v>190</v>
      </c>
      <c r="G227" s="50">
        <f t="shared" si="23"/>
        <v>0</v>
      </c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</row>
    <row r="228" spans="1:116" ht="30" x14ac:dyDescent="0.2">
      <c r="A228" s="7" t="s">
        <v>110</v>
      </c>
      <c r="B228" s="12">
        <v>0</v>
      </c>
      <c r="C228" s="146">
        <v>100</v>
      </c>
      <c r="D228" s="147"/>
      <c r="E228" s="76">
        <f t="shared" si="22"/>
        <v>0</v>
      </c>
      <c r="F228" s="28">
        <v>120</v>
      </c>
      <c r="G228" s="50">
        <f t="shared" si="23"/>
        <v>0</v>
      </c>
      <c r="H228" s="24"/>
      <c r="I228" s="24"/>
      <c r="J228" s="24"/>
      <c r="K228" s="24"/>
    </row>
    <row r="229" spans="1:116" ht="15" x14ac:dyDescent="0.2">
      <c r="A229" s="7" t="s">
        <v>111</v>
      </c>
      <c r="B229" s="12">
        <v>0</v>
      </c>
      <c r="C229" s="146">
        <v>100</v>
      </c>
      <c r="D229" s="147"/>
      <c r="E229" s="76">
        <f t="shared" si="22"/>
        <v>0</v>
      </c>
      <c r="F229" s="28">
        <v>110</v>
      </c>
      <c r="G229" s="50">
        <f t="shared" si="23"/>
        <v>0</v>
      </c>
      <c r="H229" s="24"/>
      <c r="I229" s="24"/>
      <c r="J229" s="24"/>
      <c r="K229" s="24"/>
    </row>
    <row r="230" spans="1:116" ht="15" x14ac:dyDescent="0.2">
      <c r="A230" s="7" t="s">
        <v>112</v>
      </c>
      <c r="B230" s="12">
        <v>0</v>
      </c>
      <c r="C230" s="146">
        <v>100</v>
      </c>
      <c r="D230" s="147"/>
      <c r="E230" s="76">
        <f t="shared" si="22"/>
        <v>0</v>
      </c>
      <c r="F230" s="28">
        <v>100</v>
      </c>
      <c r="G230" s="50">
        <f t="shared" si="23"/>
        <v>0</v>
      </c>
      <c r="H230" s="24"/>
      <c r="I230" s="24"/>
      <c r="J230" s="24"/>
      <c r="K230" s="24"/>
    </row>
    <row r="231" spans="1:116" ht="15" x14ac:dyDescent="0.2">
      <c r="A231" s="7" t="s">
        <v>113</v>
      </c>
      <c r="B231" s="12">
        <v>0</v>
      </c>
      <c r="C231" s="146">
        <v>100</v>
      </c>
      <c r="D231" s="147"/>
      <c r="E231" s="76">
        <f t="shared" si="22"/>
        <v>0</v>
      </c>
      <c r="F231" s="28">
        <v>350</v>
      </c>
      <c r="G231" s="50">
        <f t="shared" si="23"/>
        <v>0</v>
      </c>
      <c r="H231" s="24"/>
      <c r="I231" s="24"/>
      <c r="J231" s="24"/>
      <c r="K231" s="24"/>
    </row>
    <row r="232" spans="1:116" ht="15" x14ac:dyDescent="0.2">
      <c r="A232" s="7" t="s">
        <v>283</v>
      </c>
      <c r="B232" s="12">
        <v>0</v>
      </c>
      <c r="C232" s="146">
        <v>100</v>
      </c>
      <c r="D232" s="147"/>
      <c r="E232" s="76">
        <f t="shared" si="22"/>
        <v>0</v>
      </c>
      <c r="F232" s="28">
        <v>130</v>
      </c>
      <c r="G232" s="50">
        <f t="shared" si="23"/>
        <v>0</v>
      </c>
    </row>
    <row r="233" spans="1:116" ht="15" x14ac:dyDescent="0.2">
      <c r="A233" s="7" t="s">
        <v>114</v>
      </c>
      <c r="B233" s="12">
        <v>0</v>
      </c>
      <c r="C233" s="146">
        <v>100</v>
      </c>
      <c r="D233" s="147"/>
      <c r="E233" s="76">
        <f t="shared" si="22"/>
        <v>0</v>
      </c>
      <c r="F233" s="28">
        <v>120</v>
      </c>
      <c r="G233" s="50">
        <f t="shared" si="23"/>
        <v>0</v>
      </c>
    </row>
    <row r="234" spans="1:116" ht="15" x14ac:dyDescent="0.2">
      <c r="A234" s="8" t="s">
        <v>122</v>
      </c>
      <c r="B234" s="13"/>
      <c r="C234" s="132"/>
      <c r="D234" s="132"/>
      <c r="E234" s="13"/>
      <c r="F234" s="29"/>
      <c r="G234" s="85"/>
    </row>
    <row r="235" spans="1:116" ht="15" x14ac:dyDescent="0.2">
      <c r="A235" s="7" t="s">
        <v>116</v>
      </c>
      <c r="B235" s="12">
        <v>0</v>
      </c>
      <c r="C235" s="146">
        <v>110</v>
      </c>
      <c r="D235" s="147"/>
      <c r="E235" s="14">
        <f t="shared" ref="E235:E259" si="24">IF($B$299,B235*C235/$B$299,$B$299)</f>
        <v>0</v>
      </c>
      <c r="F235" s="28">
        <v>180</v>
      </c>
      <c r="G235" s="83">
        <f>B235*F235</f>
        <v>0</v>
      </c>
    </row>
    <row r="236" spans="1:116" ht="15" x14ac:dyDescent="0.2">
      <c r="A236" s="7" t="s">
        <v>117</v>
      </c>
      <c r="B236" s="12">
        <v>0</v>
      </c>
      <c r="C236" s="196">
        <v>40</v>
      </c>
      <c r="D236" s="197"/>
      <c r="E236" s="14">
        <f t="shared" si="24"/>
        <v>0</v>
      </c>
      <c r="F236" s="28">
        <v>120</v>
      </c>
      <c r="G236" s="83">
        <f t="shared" ref="G236:G259" si="25">B236*F236</f>
        <v>0</v>
      </c>
    </row>
    <row r="237" spans="1:116" ht="15" x14ac:dyDescent="0.2">
      <c r="A237" s="7" t="s">
        <v>124</v>
      </c>
      <c r="B237" s="12">
        <v>0</v>
      </c>
      <c r="C237" s="196">
        <v>30</v>
      </c>
      <c r="D237" s="197"/>
      <c r="E237" s="14">
        <f t="shared" si="24"/>
        <v>0</v>
      </c>
      <c r="F237" s="28">
        <v>120</v>
      </c>
      <c r="G237" s="83">
        <f t="shared" si="25"/>
        <v>0</v>
      </c>
    </row>
    <row r="238" spans="1:116" ht="15" x14ac:dyDescent="0.2">
      <c r="A238" s="7" t="s">
        <v>118</v>
      </c>
      <c r="B238" s="12">
        <v>0</v>
      </c>
      <c r="C238" s="146">
        <v>30</v>
      </c>
      <c r="D238" s="147"/>
      <c r="E238" s="14">
        <f t="shared" si="24"/>
        <v>0</v>
      </c>
      <c r="F238" s="28">
        <v>120</v>
      </c>
      <c r="G238" s="83">
        <f t="shared" si="25"/>
        <v>0</v>
      </c>
    </row>
    <row r="239" spans="1:116" ht="15" x14ac:dyDescent="0.2">
      <c r="A239" s="7" t="s">
        <v>119</v>
      </c>
      <c r="B239" s="12">
        <v>0</v>
      </c>
      <c r="C239" s="146">
        <v>30</v>
      </c>
      <c r="D239" s="147"/>
      <c r="E239" s="14">
        <f t="shared" si="24"/>
        <v>0</v>
      </c>
      <c r="F239" s="28">
        <v>120</v>
      </c>
      <c r="G239" s="83">
        <f t="shared" si="25"/>
        <v>0</v>
      </c>
    </row>
    <row r="240" spans="1:116" ht="15" x14ac:dyDescent="0.2">
      <c r="A240" s="7" t="s">
        <v>123</v>
      </c>
      <c r="B240" s="12">
        <v>0</v>
      </c>
      <c r="C240" s="146">
        <v>30</v>
      </c>
      <c r="D240" s="147"/>
      <c r="E240" s="14">
        <f t="shared" si="24"/>
        <v>0</v>
      </c>
      <c r="F240" s="28">
        <v>120</v>
      </c>
      <c r="G240" s="83">
        <f t="shared" si="25"/>
        <v>0</v>
      </c>
    </row>
    <row r="241" spans="1:7" ht="30" x14ac:dyDescent="0.2">
      <c r="A241" s="7" t="s">
        <v>284</v>
      </c>
      <c r="B241" s="12">
        <v>0</v>
      </c>
      <c r="C241" s="146">
        <v>50</v>
      </c>
      <c r="D241" s="147"/>
      <c r="E241" s="14">
        <f t="shared" si="24"/>
        <v>0</v>
      </c>
      <c r="F241" s="28">
        <v>120</v>
      </c>
      <c r="G241" s="83">
        <f t="shared" si="25"/>
        <v>0</v>
      </c>
    </row>
    <row r="242" spans="1:7" ht="15" x14ac:dyDescent="0.2">
      <c r="A242" s="7" t="s">
        <v>125</v>
      </c>
      <c r="B242" s="12">
        <v>0</v>
      </c>
      <c r="C242" s="146">
        <v>50</v>
      </c>
      <c r="D242" s="147"/>
      <c r="E242" s="14">
        <f t="shared" si="24"/>
        <v>0</v>
      </c>
      <c r="F242" s="28">
        <v>190</v>
      </c>
      <c r="G242" s="83">
        <f t="shared" si="25"/>
        <v>0</v>
      </c>
    </row>
    <row r="243" spans="1:7" ht="15" x14ac:dyDescent="0.2">
      <c r="A243" s="7" t="s">
        <v>120</v>
      </c>
      <c r="B243" s="12">
        <v>0</v>
      </c>
      <c r="C243" s="146">
        <v>60</v>
      </c>
      <c r="D243" s="147"/>
      <c r="E243" s="14">
        <f t="shared" si="24"/>
        <v>0</v>
      </c>
      <c r="F243" s="28">
        <v>120</v>
      </c>
      <c r="G243" s="83">
        <f t="shared" si="25"/>
        <v>0</v>
      </c>
    </row>
    <row r="244" spans="1:7" ht="15" x14ac:dyDescent="0.2">
      <c r="A244" s="7" t="s">
        <v>126</v>
      </c>
      <c r="B244" s="12">
        <v>0</v>
      </c>
      <c r="C244" s="146">
        <v>20</v>
      </c>
      <c r="D244" s="147"/>
      <c r="E244" s="14">
        <f t="shared" si="24"/>
        <v>0</v>
      </c>
      <c r="F244" s="28">
        <v>175</v>
      </c>
      <c r="G244" s="83">
        <f t="shared" si="25"/>
        <v>0</v>
      </c>
    </row>
    <row r="245" spans="1:7" ht="15" x14ac:dyDescent="0.2">
      <c r="A245" s="7" t="s">
        <v>127</v>
      </c>
      <c r="B245" s="12">
        <v>0</v>
      </c>
      <c r="C245" s="146">
        <v>20</v>
      </c>
      <c r="D245" s="147"/>
      <c r="E245" s="14">
        <f t="shared" si="24"/>
        <v>0</v>
      </c>
      <c r="F245" s="28">
        <v>150</v>
      </c>
      <c r="G245" s="83">
        <f t="shared" si="25"/>
        <v>0</v>
      </c>
    </row>
    <row r="246" spans="1:7" ht="15" x14ac:dyDescent="0.2">
      <c r="A246" s="7" t="s">
        <v>128</v>
      </c>
      <c r="B246" s="12">
        <v>0</v>
      </c>
      <c r="C246" s="146">
        <v>20</v>
      </c>
      <c r="D246" s="147"/>
      <c r="E246" s="14">
        <f t="shared" si="24"/>
        <v>0</v>
      </c>
      <c r="F246" s="28">
        <v>125</v>
      </c>
      <c r="G246" s="83">
        <f t="shared" si="25"/>
        <v>0</v>
      </c>
    </row>
    <row r="247" spans="1:7" ht="15" x14ac:dyDescent="0.2">
      <c r="A247" s="7" t="s">
        <v>129</v>
      </c>
      <c r="B247" s="12">
        <v>0</v>
      </c>
      <c r="C247" s="146">
        <v>40</v>
      </c>
      <c r="D247" s="147"/>
      <c r="E247" s="14">
        <f t="shared" si="24"/>
        <v>0</v>
      </c>
      <c r="F247" s="28">
        <v>150</v>
      </c>
      <c r="G247" s="83">
        <f t="shared" si="25"/>
        <v>0</v>
      </c>
    </row>
    <row r="248" spans="1:7" ht="15" x14ac:dyDescent="0.2">
      <c r="A248" s="7" t="s">
        <v>130</v>
      </c>
      <c r="B248" s="12">
        <v>0</v>
      </c>
      <c r="C248" s="146">
        <v>40</v>
      </c>
      <c r="D248" s="147"/>
      <c r="E248" s="14">
        <f t="shared" si="24"/>
        <v>0</v>
      </c>
      <c r="F248" s="28">
        <v>120</v>
      </c>
      <c r="G248" s="83">
        <f t="shared" si="25"/>
        <v>0</v>
      </c>
    </row>
    <row r="249" spans="1:7" ht="15" x14ac:dyDescent="0.2">
      <c r="A249" s="7" t="s">
        <v>285</v>
      </c>
      <c r="B249" s="12">
        <v>0</v>
      </c>
      <c r="C249" s="146">
        <v>40</v>
      </c>
      <c r="D249" s="147"/>
      <c r="E249" s="14">
        <f t="shared" si="24"/>
        <v>0</v>
      </c>
      <c r="F249" s="28">
        <v>120</v>
      </c>
      <c r="G249" s="83">
        <f t="shared" si="25"/>
        <v>0</v>
      </c>
    </row>
    <row r="250" spans="1:7" ht="15" x14ac:dyDescent="0.2">
      <c r="A250" s="7" t="s">
        <v>286</v>
      </c>
      <c r="B250" s="12">
        <v>0</v>
      </c>
      <c r="C250" s="146">
        <v>40</v>
      </c>
      <c r="D250" s="147"/>
      <c r="E250" s="14">
        <f t="shared" si="24"/>
        <v>0</v>
      </c>
      <c r="F250" s="28">
        <v>120</v>
      </c>
      <c r="G250" s="83">
        <f t="shared" si="25"/>
        <v>0</v>
      </c>
    </row>
    <row r="251" spans="1:7" ht="15" x14ac:dyDescent="0.2">
      <c r="A251" s="7" t="s">
        <v>131</v>
      </c>
      <c r="B251" s="12">
        <v>0</v>
      </c>
      <c r="C251" s="196">
        <v>30</v>
      </c>
      <c r="D251" s="197"/>
      <c r="E251" s="14">
        <f t="shared" si="24"/>
        <v>0</v>
      </c>
      <c r="F251" s="28">
        <v>130</v>
      </c>
      <c r="G251" s="83">
        <f t="shared" si="25"/>
        <v>0</v>
      </c>
    </row>
    <row r="252" spans="1:7" ht="15" x14ac:dyDescent="0.2">
      <c r="A252" s="7" t="s">
        <v>132</v>
      </c>
      <c r="B252" s="12">
        <v>0</v>
      </c>
      <c r="C252" s="196">
        <v>20</v>
      </c>
      <c r="D252" s="197"/>
      <c r="E252" s="14">
        <f t="shared" si="24"/>
        <v>0</v>
      </c>
      <c r="F252" s="28">
        <v>120</v>
      </c>
      <c r="G252" s="83">
        <f t="shared" si="25"/>
        <v>0</v>
      </c>
    </row>
    <row r="253" spans="1:7" ht="15" x14ac:dyDescent="0.2">
      <c r="A253" s="7" t="s">
        <v>133</v>
      </c>
      <c r="B253" s="12">
        <v>0</v>
      </c>
      <c r="C253" s="196">
        <v>20</v>
      </c>
      <c r="D253" s="197"/>
      <c r="E253" s="14">
        <f t="shared" si="24"/>
        <v>0</v>
      </c>
      <c r="F253" s="28">
        <v>120</v>
      </c>
      <c r="G253" s="83">
        <f t="shared" si="25"/>
        <v>0</v>
      </c>
    </row>
    <row r="254" spans="1:7" ht="15" x14ac:dyDescent="0.2">
      <c r="A254" s="7" t="s">
        <v>134</v>
      </c>
      <c r="B254" s="12">
        <v>0</v>
      </c>
      <c r="C254" s="196">
        <v>20</v>
      </c>
      <c r="D254" s="197"/>
      <c r="E254" s="14">
        <f t="shared" si="24"/>
        <v>0</v>
      </c>
      <c r="F254" s="28">
        <v>120</v>
      </c>
      <c r="G254" s="83">
        <f t="shared" si="25"/>
        <v>0</v>
      </c>
    </row>
    <row r="255" spans="1:7" ht="15" x14ac:dyDescent="0.2">
      <c r="A255" s="7" t="s">
        <v>135</v>
      </c>
      <c r="B255" s="12">
        <v>0</v>
      </c>
      <c r="C255" s="196">
        <v>20</v>
      </c>
      <c r="D255" s="197"/>
      <c r="E255" s="14">
        <f t="shared" si="24"/>
        <v>0</v>
      </c>
      <c r="F255" s="28">
        <v>150</v>
      </c>
      <c r="G255" s="83">
        <f t="shared" si="25"/>
        <v>0</v>
      </c>
    </row>
    <row r="256" spans="1:7" ht="15" x14ac:dyDescent="0.2">
      <c r="A256" s="7" t="s">
        <v>136</v>
      </c>
      <c r="B256" s="12">
        <v>0</v>
      </c>
      <c r="C256" s="196">
        <v>30</v>
      </c>
      <c r="D256" s="197"/>
      <c r="E256" s="14">
        <f t="shared" si="24"/>
        <v>0</v>
      </c>
      <c r="F256" s="28">
        <v>145</v>
      </c>
      <c r="G256" s="83">
        <f t="shared" si="25"/>
        <v>0</v>
      </c>
    </row>
    <row r="257" spans="1:7" ht="15" x14ac:dyDescent="0.2">
      <c r="A257" s="7" t="s">
        <v>290</v>
      </c>
      <c r="B257" s="12">
        <v>0</v>
      </c>
      <c r="C257" s="196">
        <v>20</v>
      </c>
      <c r="D257" s="197"/>
      <c r="E257" s="14">
        <f t="shared" si="24"/>
        <v>0</v>
      </c>
      <c r="F257" s="28">
        <v>120</v>
      </c>
      <c r="G257" s="83">
        <f t="shared" si="25"/>
        <v>0</v>
      </c>
    </row>
    <row r="258" spans="1:7" ht="15" x14ac:dyDescent="0.2">
      <c r="A258" s="7" t="s">
        <v>291</v>
      </c>
      <c r="B258" s="12">
        <v>0</v>
      </c>
      <c r="C258" s="196">
        <v>20</v>
      </c>
      <c r="D258" s="197"/>
      <c r="E258" s="14">
        <f t="shared" si="24"/>
        <v>0</v>
      </c>
      <c r="F258" s="28">
        <v>120</v>
      </c>
      <c r="G258" s="83">
        <f t="shared" si="25"/>
        <v>0</v>
      </c>
    </row>
    <row r="259" spans="1:7" ht="15" x14ac:dyDescent="0.2">
      <c r="A259" s="7" t="s">
        <v>292</v>
      </c>
      <c r="B259" s="12">
        <v>0</v>
      </c>
      <c r="C259" s="196">
        <v>20</v>
      </c>
      <c r="D259" s="197"/>
      <c r="E259" s="14">
        <f t="shared" si="24"/>
        <v>0</v>
      </c>
      <c r="F259" s="28">
        <v>140</v>
      </c>
      <c r="G259" s="83">
        <f t="shared" si="25"/>
        <v>0</v>
      </c>
    </row>
    <row r="260" spans="1:7" ht="15" x14ac:dyDescent="0.2">
      <c r="A260" s="8" t="s">
        <v>229</v>
      </c>
      <c r="B260" s="13"/>
      <c r="C260" s="148"/>
      <c r="D260" s="149"/>
      <c r="E260" s="13"/>
      <c r="F260" s="29"/>
      <c r="G260" s="88"/>
    </row>
    <row r="261" spans="1:7" ht="45" x14ac:dyDescent="0.2">
      <c r="A261" s="71" t="s">
        <v>332</v>
      </c>
      <c r="B261" s="73">
        <v>0</v>
      </c>
      <c r="C261" s="207">
        <v>400</v>
      </c>
      <c r="D261" s="207"/>
      <c r="E261" s="43">
        <f>IF($B$299,B261*C261/$B$299,$B$299)</f>
        <v>0</v>
      </c>
      <c r="F261" s="28">
        <v>1980</v>
      </c>
      <c r="G261" s="83">
        <f>B261*F261</f>
        <v>0</v>
      </c>
    </row>
    <row r="262" spans="1:7" ht="15" x14ac:dyDescent="0.2">
      <c r="A262" s="8" t="s">
        <v>137</v>
      </c>
      <c r="B262" s="13"/>
      <c r="C262" s="148"/>
      <c r="D262" s="149"/>
      <c r="E262" s="13"/>
      <c r="F262" s="29"/>
      <c r="G262" s="85"/>
    </row>
    <row r="263" spans="1:7" ht="30" x14ac:dyDescent="0.2">
      <c r="A263" s="45" t="s">
        <v>322</v>
      </c>
      <c r="B263" s="12">
        <v>0</v>
      </c>
      <c r="C263" s="202">
        <v>70</v>
      </c>
      <c r="D263" s="203"/>
      <c r="E263" s="14">
        <f t="shared" ref="E263:E274" si="26">IF($B$299,B263*C263/$B$299,$B$299)</f>
        <v>0</v>
      </c>
      <c r="F263" s="28">
        <v>270</v>
      </c>
      <c r="G263" s="83">
        <f>B263*F263</f>
        <v>0</v>
      </c>
    </row>
    <row r="264" spans="1:7" ht="15" x14ac:dyDescent="0.2">
      <c r="A264" s="7" t="s">
        <v>121</v>
      </c>
      <c r="B264" s="12">
        <v>0</v>
      </c>
      <c r="C264" s="196">
        <v>30</v>
      </c>
      <c r="D264" s="197"/>
      <c r="E264" s="14">
        <f t="shared" si="26"/>
        <v>0</v>
      </c>
      <c r="F264" s="28">
        <v>140</v>
      </c>
      <c r="G264" s="83">
        <f t="shared" ref="G264:G274" si="27">B264*F264</f>
        <v>0</v>
      </c>
    </row>
    <row r="265" spans="1:7" ht="30" x14ac:dyDescent="0.2">
      <c r="A265" s="7" t="s">
        <v>201</v>
      </c>
      <c r="B265" s="12">
        <v>0</v>
      </c>
      <c r="C265" s="202">
        <v>4000</v>
      </c>
      <c r="D265" s="203"/>
      <c r="E265" s="14">
        <f t="shared" si="26"/>
        <v>0</v>
      </c>
      <c r="F265" s="28">
        <v>2600</v>
      </c>
      <c r="G265" s="83">
        <f t="shared" si="27"/>
        <v>0</v>
      </c>
    </row>
    <row r="266" spans="1:7" ht="15" x14ac:dyDescent="0.2">
      <c r="A266" s="7" t="s">
        <v>154</v>
      </c>
      <c r="B266" s="12">
        <v>0</v>
      </c>
      <c r="C266" s="146">
        <v>100</v>
      </c>
      <c r="D266" s="147"/>
      <c r="E266" s="14">
        <f t="shared" si="26"/>
        <v>0</v>
      </c>
      <c r="F266" s="28">
        <v>265</v>
      </c>
      <c r="G266" s="83">
        <f t="shared" si="27"/>
        <v>0</v>
      </c>
    </row>
    <row r="267" spans="1:7" s="22" customFormat="1" ht="45" x14ac:dyDescent="0.2">
      <c r="A267" s="45" t="s">
        <v>238</v>
      </c>
      <c r="B267" s="12">
        <v>0</v>
      </c>
      <c r="C267" s="196">
        <v>10000</v>
      </c>
      <c r="D267" s="197"/>
      <c r="E267" s="14">
        <f t="shared" si="26"/>
        <v>0</v>
      </c>
      <c r="F267" s="48">
        <v>9500</v>
      </c>
      <c r="G267" s="83">
        <f t="shared" si="27"/>
        <v>0</v>
      </c>
    </row>
    <row r="268" spans="1:7" s="22" customFormat="1" ht="15" x14ac:dyDescent="0.2">
      <c r="A268" s="45" t="s">
        <v>183</v>
      </c>
      <c r="B268" s="12">
        <v>0</v>
      </c>
      <c r="C268" s="196">
        <v>150</v>
      </c>
      <c r="D268" s="197"/>
      <c r="E268" s="14">
        <f t="shared" si="26"/>
        <v>0</v>
      </c>
      <c r="F268" s="48">
        <v>230</v>
      </c>
      <c r="G268" s="83">
        <f t="shared" si="27"/>
        <v>0</v>
      </c>
    </row>
    <row r="269" spans="1:7" ht="45" x14ac:dyDescent="0.2">
      <c r="A269" s="7" t="s">
        <v>323</v>
      </c>
      <c r="B269" s="12">
        <v>0</v>
      </c>
      <c r="C269" s="146">
        <v>4000</v>
      </c>
      <c r="D269" s="147"/>
      <c r="E269" s="14">
        <f t="shared" si="26"/>
        <v>0</v>
      </c>
      <c r="F269" s="28">
        <v>4950</v>
      </c>
      <c r="G269" s="83">
        <f t="shared" si="27"/>
        <v>0</v>
      </c>
    </row>
    <row r="270" spans="1:7" ht="45" x14ac:dyDescent="0.2">
      <c r="A270" s="7" t="s">
        <v>141</v>
      </c>
      <c r="B270" s="12">
        <v>0</v>
      </c>
      <c r="C270" s="146">
        <v>6000</v>
      </c>
      <c r="D270" s="147"/>
      <c r="E270" s="14">
        <f t="shared" si="26"/>
        <v>0</v>
      </c>
      <c r="F270" s="28">
        <v>4730</v>
      </c>
      <c r="G270" s="83">
        <f t="shared" si="27"/>
        <v>0</v>
      </c>
    </row>
    <row r="271" spans="1:7" ht="15" x14ac:dyDescent="0.2">
      <c r="A271" s="7" t="s">
        <v>138</v>
      </c>
      <c r="B271" s="12">
        <v>0</v>
      </c>
      <c r="C271" s="146">
        <v>30</v>
      </c>
      <c r="D271" s="147"/>
      <c r="E271" s="14">
        <f t="shared" si="26"/>
        <v>0</v>
      </c>
      <c r="F271" s="28">
        <v>150</v>
      </c>
      <c r="G271" s="83">
        <f t="shared" si="27"/>
        <v>0</v>
      </c>
    </row>
    <row r="272" spans="1:7" ht="15" x14ac:dyDescent="0.2">
      <c r="A272" s="7" t="s">
        <v>139</v>
      </c>
      <c r="B272" s="12">
        <v>0</v>
      </c>
      <c r="C272" s="146">
        <v>25</v>
      </c>
      <c r="D272" s="147"/>
      <c r="E272" s="14">
        <f t="shared" si="26"/>
        <v>0</v>
      </c>
      <c r="F272" s="28">
        <v>105</v>
      </c>
      <c r="G272" s="83">
        <f t="shared" si="27"/>
        <v>0</v>
      </c>
    </row>
    <row r="273" spans="1:11" ht="15" x14ac:dyDescent="0.2">
      <c r="A273" s="7" t="s">
        <v>140</v>
      </c>
      <c r="B273" s="12">
        <v>0</v>
      </c>
      <c r="C273" s="146">
        <v>25</v>
      </c>
      <c r="D273" s="147"/>
      <c r="E273" s="14">
        <f t="shared" si="26"/>
        <v>0</v>
      </c>
      <c r="F273" s="28">
        <v>150</v>
      </c>
      <c r="G273" s="83">
        <f t="shared" si="27"/>
        <v>0</v>
      </c>
    </row>
    <row r="274" spans="1:11" ht="15.75" thickBot="1" x14ac:dyDescent="0.25">
      <c r="A274" s="7" t="s">
        <v>142</v>
      </c>
      <c r="B274" s="12">
        <v>0</v>
      </c>
      <c r="C274" s="146">
        <v>6000</v>
      </c>
      <c r="D274" s="147"/>
      <c r="E274" s="14">
        <f t="shared" si="26"/>
        <v>0</v>
      </c>
      <c r="F274" s="28">
        <v>2420</v>
      </c>
      <c r="G274" s="83">
        <f t="shared" si="27"/>
        <v>0</v>
      </c>
    </row>
    <row r="275" spans="1:11" ht="30.75" hidden="1" thickBot="1" x14ac:dyDescent="0.25">
      <c r="A275" s="20" t="s">
        <v>199</v>
      </c>
      <c r="B275" s="21">
        <v>20</v>
      </c>
      <c r="C275" s="21">
        <v>1000</v>
      </c>
      <c r="D275" s="208" t="e">
        <f>C275*B275/B281</f>
        <v>#DIV/0!</v>
      </c>
      <c r="E275" s="209"/>
      <c r="F275" s="25">
        <v>440</v>
      </c>
      <c r="G275" s="26" t="e">
        <f>F275*B275/B281</f>
        <v>#DIV/0!</v>
      </c>
    </row>
    <row r="276" spans="1:11" ht="15.75" hidden="1" thickBot="1" x14ac:dyDescent="0.25">
      <c r="A276" s="20" t="s">
        <v>143</v>
      </c>
      <c r="B276" s="21">
        <v>0</v>
      </c>
      <c r="C276" s="21">
        <v>500</v>
      </c>
      <c r="D276" s="144" t="e">
        <f>C276*B276/#REF!</f>
        <v>#REF!</v>
      </c>
      <c r="E276" s="145"/>
      <c r="F276" s="25">
        <v>110</v>
      </c>
      <c r="G276" s="26" t="e">
        <f>F276*B276/#REF!</f>
        <v>#REF!</v>
      </c>
    </row>
    <row r="277" spans="1:11" ht="15.75" hidden="1" thickBot="1" x14ac:dyDescent="0.25">
      <c r="A277" s="20" t="s">
        <v>144</v>
      </c>
      <c r="B277" s="21">
        <v>0</v>
      </c>
      <c r="C277" s="21">
        <v>200</v>
      </c>
      <c r="D277" s="144" t="e">
        <f>C277*B277/#REF!</f>
        <v>#REF!</v>
      </c>
      <c r="E277" s="145"/>
      <c r="F277" s="25">
        <v>70</v>
      </c>
      <c r="G277" s="26" t="e">
        <f>F277*B277/#REF!</f>
        <v>#REF!</v>
      </c>
    </row>
    <row r="278" spans="1:11" ht="14.1" hidden="1" customHeight="1" x14ac:dyDescent="0.2">
      <c r="A278" s="20" t="s">
        <v>145</v>
      </c>
      <c r="B278" s="12">
        <v>0</v>
      </c>
      <c r="C278" s="21">
        <v>1000</v>
      </c>
      <c r="D278" s="144" t="e">
        <f>C278*B278/#REF!</f>
        <v>#REF!</v>
      </c>
      <c r="E278" s="145"/>
      <c r="F278" s="25">
        <v>275</v>
      </c>
      <c r="G278" s="26" t="e">
        <f>F278*B278/#REF!</f>
        <v>#REF!</v>
      </c>
      <c r="H278" s="24"/>
      <c r="I278" s="24"/>
      <c r="J278" s="24"/>
      <c r="K278" s="24"/>
    </row>
    <row r="279" spans="1:11" ht="14.1" hidden="1" customHeight="1" x14ac:dyDescent="0.2">
      <c r="A279" s="20" t="s">
        <v>146</v>
      </c>
      <c r="B279" s="12">
        <v>0</v>
      </c>
      <c r="C279" s="21">
        <v>1000</v>
      </c>
      <c r="D279" s="144" t="e">
        <f>C279*B279/#REF!</f>
        <v>#REF!</v>
      </c>
      <c r="E279" s="145"/>
      <c r="F279" s="25">
        <v>275</v>
      </c>
      <c r="G279" s="26" t="e">
        <f>F279*B279/#REF!</f>
        <v>#REF!</v>
      </c>
      <c r="H279" s="24"/>
      <c r="I279" s="24"/>
      <c r="J279" s="24"/>
      <c r="K279" s="24"/>
    </row>
    <row r="280" spans="1:11" ht="14.1" hidden="1" customHeight="1" x14ac:dyDescent="0.2">
      <c r="A280" s="20" t="s">
        <v>177</v>
      </c>
      <c r="B280" s="12">
        <v>0</v>
      </c>
      <c r="C280" s="21">
        <v>330</v>
      </c>
      <c r="D280" s="144" t="e">
        <f>C280*B280/#REF!</f>
        <v>#REF!</v>
      </c>
      <c r="E280" s="145"/>
      <c r="F280" s="25">
        <v>110</v>
      </c>
      <c r="G280" s="26" t="e">
        <f>F280*B280/#REF!</f>
        <v>#REF!</v>
      </c>
      <c r="H280" s="24"/>
      <c r="I280" s="24"/>
      <c r="J280" s="24"/>
      <c r="K280" s="24"/>
    </row>
    <row r="281" spans="1:11" ht="14.1" hidden="1" customHeight="1" x14ac:dyDescent="0.2">
      <c r="A281" s="20" t="s">
        <v>29</v>
      </c>
      <c r="B281" s="21">
        <v>0</v>
      </c>
      <c r="C281" s="21">
        <v>200</v>
      </c>
      <c r="D281" s="144" t="e">
        <f>C281*B281/#REF!</f>
        <v>#REF!</v>
      </c>
      <c r="E281" s="145"/>
      <c r="F281" s="25">
        <v>65</v>
      </c>
      <c r="G281" s="26" t="e">
        <f>F281*B281/#REF!</f>
        <v>#REF!</v>
      </c>
      <c r="H281" s="24"/>
      <c r="I281" s="24"/>
      <c r="J281" s="24"/>
      <c r="K281" s="24"/>
    </row>
    <row r="282" spans="1:11" ht="14.1" hidden="1" customHeight="1" x14ac:dyDescent="0.2">
      <c r="A282" s="20" t="s">
        <v>30</v>
      </c>
      <c r="B282" s="21">
        <v>0</v>
      </c>
      <c r="C282" s="21">
        <v>200</v>
      </c>
      <c r="D282" s="144" t="e">
        <f>C282*B282/#REF!</f>
        <v>#REF!</v>
      </c>
      <c r="E282" s="145"/>
      <c r="F282" s="25">
        <v>100</v>
      </c>
      <c r="G282" s="26" t="e">
        <f>F282*B282/#REF!</f>
        <v>#REF!</v>
      </c>
      <c r="H282" s="24"/>
      <c r="I282" s="24"/>
      <c r="J282" s="24"/>
      <c r="K282" s="24"/>
    </row>
    <row r="283" spans="1:11" ht="14.1" hidden="1" customHeight="1" x14ac:dyDescent="0.2">
      <c r="A283" s="9" t="s">
        <v>147</v>
      </c>
      <c r="B283" s="12">
        <v>0</v>
      </c>
      <c r="C283" s="11">
        <v>200</v>
      </c>
      <c r="D283" s="144" t="e">
        <f>C283*B283/#REF!</f>
        <v>#REF!</v>
      </c>
      <c r="E283" s="145"/>
      <c r="F283" s="25">
        <v>110</v>
      </c>
      <c r="G283" s="26" t="e">
        <f>F283*B283/#REF!</f>
        <v>#REF!</v>
      </c>
      <c r="H283" s="24"/>
      <c r="I283" s="24"/>
      <c r="J283" s="24"/>
      <c r="K283" s="24"/>
    </row>
    <row r="284" spans="1:11" ht="50.1" customHeight="1" thickBot="1" x14ac:dyDescent="0.25">
      <c r="A284" s="6" t="s">
        <v>3</v>
      </c>
      <c r="B284" s="138" t="s">
        <v>4</v>
      </c>
      <c r="C284" s="139"/>
      <c r="D284" s="138" t="s">
        <v>5</v>
      </c>
      <c r="E284" s="201"/>
      <c r="F284" s="16" t="s">
        <v>27</v>
      </c>
      <c r="G284" s="18" t="s">
        <v>25</v>
      </c>
    </row>
    <row r="285" spans="1:11" ht="15" x14ac:dyDescent="0.2">
      <c r="A285" s="20" t="s">
        <v>333</v>
      </c>
      <c r="B285" s="21">
        <v>0</v>
      </c>
      <c r="C285" s="21">
        <v>500</v>
      </c>
      <c r="D285" s="169">
        <f>IF($B$299,B285*C285/$B$299,$B$299)</f>
        <v>0</v>
      </c>
      <c r="E285" s="169"/>
      <c r="F285" s="25">
        <v>100</v>
      </c>
      <c r="G285" s="89">
        <f>B285*F285</f>
        <v>0</v>
      </c>
    </row>
    <row r="286" spans="1:11" ht="15" x14ac:dyDescent="0.2">
      <c r="A286" s="20" t="s">
        <v>334</v>
      </c>
      <c r="B286" s="21">
        <v>0</v>
      </c>
      <c r="C286" s="21">
        <v>500</v>
      </c>
      <c r="D286" s="169">
        <f t="shared" ref="D286:D294" si="28">IF($B$299,B286*C286/$B$299,$B$299)</f>
        <v>0</v>
      </c>
      <c r="E286" s="169"/>
      <c r="F286" s="25">
        <v>100</v>
      </c>
      <c r="G286" s="89">
        <f t="shared" ref="G286:G296" si="29">B286*F286</f>
        <v>0</v>
      </c>
    </row>
    <row r="287" spans="1:11" ht="30" x14ac:dyDescent="0.2">
      <c r="A287" s="20" t="s">
        <v>335</v>
      </c>
      <c r="B287" s="21">
        <v>0</v>
      </c>
      <c r="C287" s="21">
        <v>1000</v>
      </c>
      <c r="D287" s="169">
        <f t="shared" si="28"/>
        <v>0</v>
      </c>
      <c r="E287" s="169"/>
      <c r="F287" s="25">
        <v>440</v>
      </c>
      <c r="G287" s="89">
        <f t="shared" si="29"/>
        <v>0</v>
      </c>
    </row>
    <row r="288" spans="1:11" s="22" customFormat="1" ht="15" x14ac:dyDescent="0.2">
      <c r="A288" s="20" t="s">
        <v>336</v>
      </c>
      <c r="B288" s="21">
        <v>0</v>
      </c>
      <c r="C288" s="21">
        <v>500</v>
      </c>
      <c r="D288" s="169">
        <f t="shared" si="28"/>
        <v>0</v>
      </c>
      <c r="E288" s="169"/>
      <c r="F288" s="25">
        <v>110</v>
      </c>
      <c r="G288" s="89">
        <f>B288*F288</f>
        <v>0</v>
      </c>
    </row>
    <row r="289" spans="1:7" s="22" customFormat="1" ht="15" x14ac:dyDescent="0.2">
      <c r="A289" s="20" t="s">
        <v>337</v>
      </c>
      <c r="B289" s="21">
        <v>0</v>
      </c>
      <c r="C289" s="21">
        <v>200</v>
      </c>
      <c r="D289" s="169">
        <f t="shared" si="28"/>
        <v>0</v>
      </c>
      <c r="E289" s="169"/>
      <c r="F289" s="25">
        <v>70</v>
      </c>
      <c r="G289" s="89">
        <f t="shared" si="29"/>
        <v>0</v>
      </c>
    </row>
    <row r="290" spans="1:7" s="22" customFormat="1" ht="15" x14ac:dyDescent="0.2">
      <c r="A290" s="20" t="s">
        <v>338</v>
      </c>
      <c r="B290" s="12">
        <v>0</v>
      </c>
      <c r="C290" s="21">
        <v>1000</v>
      </c>
      <c r="D290" s="169">
        <f t="shared" si="28"/>
        <v>0</v>
      </c>
      <c r="E290" s="169"/>
      <c r="F290" s="25">
        <v>275</v>
      </c>
      <c r="G290" s="89">
        <f t="shared" si="29"/>
        <v>0</v>
      </c>
    </row>
    <row r="291" spans="1:7" ht="15" x14ac:dyDescent="0.2">
      <c r="A291" s="20" t="s">
        <v>339</v>
      </c>
      <c r="B291" s="12">
        <v>0</v>
      </c>
      <c r="C291" s="21">
        <v>1000</v>
      </c>
      <c r="D291" s="169">
        <f t="shared" si="28"/>
        <v>0</v>
      </c>
      <c r="E291" s="169"/>
      <c r="F291" s="25">
        <v>275</v>
      </c>
      <c r="G291" s="89">
        <f t="shared" si="29"/>
        <v>0</v>
      </c>
    </row>
    <row r="292" spans="1:7" ht="15" x14ac:dyDescent="0.2">
      <c r="A292" s="20" t="s">
        <v>340</v>
      </c>
      <c r="B292" s="12">
        <v>0</v>
      </c>
      <c r="C292" s="21">
        <v>330</v>
      </c>
      <c r="D292" s="169">
        <f t="shared" si="28"/>
        <v>0</v>
      </c>
      <c r="E292" s="169"/>
      <c r="F292" s="25">
        <v>110</v>
      </c>
      <c r="G292" s="89">
        <f t="shared" si="29"/>
        <v>0</v>
      </c>
    </row>
    <row r="293" spans="1:7" ht="30" x14ac:dyDescent="0.2">
      <c r="A293" s="20" t="s">
        <v>341</v>
      </c>
      <c r="B293" s="21">
        <v>0</v>
      </c>
      <c r="C293" s="21">
        <v>200</v>
      </c>
      <c r="D293" s="169">
        <f>IF($B$299,B293*C293/$B$299,$B$299)</f>
        <v>0</v>
      </c>
      <c r="E293" s="169"/>
      <c r="F293" s="25">
        <v>65</v>
      </c>
      <c r="G293" s="89">
        <f t="shared" si="29"/>
        <v>0</v>
      </c>
    </row>
    <row r="294" spans="1:7" ht="30" x14ac:dyDescent="0.2">
      <c r="A294" s="20" t="s">
        <v>342</v>
      </c>
      <c r="B294" s="21">
        <v>0</v>
      </c>
      <c r="C294" s="21">
        <v>200</v>
      </c>
      <c r="D294" s="169">
        <f t="shared" si="28"/>
        <v>0</v>
      </c>
      <c r="E294" s="169"/>
      <c r="F294" s="25">
        <v>100</v>
      </c>
      <c r="G294" s="89">
        <f t="shared" si="29"/>
        <v>0</v>
      </c>
    </row>
    <row r="295" spans="1:7" ht="15" x14ac:dyDescent="0.2">
      <c r="A295" s="20" t="s">
        <v>343</v>
      </c>
      <c r="B295" s="21">
        <v>0</v>
      </c>
      <c r="C295" s="21"/>
      <c r="D295" s="169">
        <f>IF($B$299,B295*C295/$B$299,$B$299)</f>
        <v>0</v>
      </c>
      <c r="E295" s="169"/>
      <c r="F295" s="25">
        <v>200</v>
      </c>
      <c r="G295" s="89">
        <f t="shared" si="29"/>
        <v>0</v>
      </c>
    </row>
    <row r="296" spans="1:7" ht="15.75" thickBot="1" x14ac:dyDescent="0.25">
      <c r="A296" s="102" t="s">
        <v>344</v>
      </c>
      <c r="B296" s="103">
        <v>0</v>
      </c>
      <c r="C296" s="104">
        <v>200</v>
      </c>
      <c r="D296" s="170">
        <f>IF($B$299,B296*C296/$B$299,$B$299)</f>
        <v>0</v>
      </c>
      <c r="E296" s="170"/>
      <c r="F296" s="105">
        <v>110</v>
      </c>
      <c r="G296" s="89">
        <f t="shared" si="29"/>
        <v>0</v>
      </c>
    </row>
    <row r="297" spans="1:7" ht="16.5" thickBot="1" x14ac:dyDescent="0.3">
      <c r="A297" s="182" t="s">
        <v>9</v>
      </c>
      <c r="B297" s="183"/>
      <c r="C297" s="183"/>
      <c r="D297" s="183"/>
      <c r="E297" s="183"/>
      <c r="F297" s="184"/>
      <c r="G297" s="185"/>
    </row>
    <row r="298" spans="1:7" ht="63.75" thickBot="1" x14ac:dyDescent="0.25">
      <c r="A298" s="108" t="s">
        <v>6</v>
      </c>
      <c r="B298" s="109" t="s">
        <v>7</v>
      </c>
      <c r="C298" s="110" t="s">
        <v>329</v>
      </c>
      <c r="D298" s="110" t="s">
        <v>5</v>
      </c>
      <c r="E298" s="111" t="s">
        <v>31</v>
      </c>
      <c r="F298" s="186" t="s">
        <v>22</v>
      </c>
      <c r="G298" s="186"/>
    </row>
    <row r="299" spans="1:7" ht="16.5" thickBot="1" x14ac:dyDescent="0.25">
      <c r="A299" s="1" t="s">
        <v>24</v>
      </c>
      <c r="B299" s="81">
        <v>0</v>
      </c>
      <c r="C299" s="106">
        <f>SUM(E16:E51,E53:E274)</f>
        <v>0</v>
      </c>
      <c r="D299" s="107">
        <f>SUM(D285:E296)</f>
        <v>0</v>
      </c>
      <c r="E299" s="15">
        <f>F299*0.01/1</f>
        <v>0</v>
      </c>
      <c r="F299" s="210">
        <f>J292</f>
        <v>0</v>
      </c>
      <c r="G299" s="211"/>
    </row>
    <row r="300" spans="1:7" s="243" customFormat="1" ht="16.5" thickBot="1" x14ac:dyDescent="0.25"/>
    <row r="301" spans="1:7" ht="16.5" thickBot="1" x14ac:dyDescent="0.25">
      <c r="A301" s="171" t="s">
        <v>34</v>
      </c>
      <c r="B301" s="172"/>
      <c r="C301" s="172"/>
      <c r="D301" s="172"/>
      <c r="E301" s="172"/>
      <c r="F301" s="172"/>
      <c r="G301" s="173"/>
    </row>
    <row r="302" spans="1:7" ht="32.25" thickBot="1" x14ac:dyDescent="0.25">
      <c r="A302" s="61" t="s">
        <v>3</v>
      </c>
      <c r="B302" s="174" t="s">
        <v>4</v>
      </c>
      <c r="C302" s="174"/>
      <c r="D302" s="175" t="s">
        <v>5</v>
      </c>
      <c r="E302" s="175"/>
      <c r="F302" s="16" t="s">
        <v>27</v>
      </c>
      <c r="G302" s="18" t="s">
        <v>328</v>
      </c>
    </row>
    <row r="303" spans="1:7" ht="15" x14ac:dyDescent="0.2">
      <c r="A303" s="112" t="s">
        <v>208</v>
      </c>
      <c r="B303" s="113">
        <v>0</v>
      </c>
      <c r="C303" s="113">
        <v>300</v>
      </c>
      <c r="D303" s="176">
        <f>+D304</f>
        <v>0</v>
      </c>
      <c r="E303" s="169"/>
      <c r="F303" s="25">
        <v>400</v>
      </c>
      <c r="G303" s="26">
        <f t="shared" ref="G303:G308" si="30">B303*F303</f>
        <v>0</v>
      </c>
    </row>
    <row r="304" spans="1:7" ht="15" x14ac:dyDescent="0.2">
      <c r="A304" s="19" t="s">
        <v>209</v>
      </c>
      <c r="B304" s="62">
        <v>0</v>
      </c>
      <c r="C304" s="62">
        <v>300</v>
      </c>
      <c r="D304" s="145">
        <f>IF($B$311,B304*C304/$B$311,$B$311)</f>
        <v>0</v>
      </c>
      <c r="E304" s="177"/>
      <c r="F304" s="25">
        <v>400</v>
      </c>
      <c r="G304" s="26">
        <f t="shared" si="30"/>
        <v>0</v>
      </c>
    </row>
    <row r="305" spans="1:118" ht="15" x14ac:dyDescent="0.2">
      <c r="A305" s="19" t="s">
        <v>210</v>
      </c>
      <c r="B305" s="62">
        <v>0</v>
      </c>
      <c r="C305" s="62">
        <v>170</v>
      </c>
      <c r="D305" s="145">
        <f>IF($B$311,B305*C305/$B$311,$B$311)</f>
        <v>0</v>
      </c>
      <c r="E305" s="177"/>
      <c r="F305" s="25">
        <v>950</v>
      </c>
      <c r="G305" s="26">
        <f t="shared" si="30"/>
        <v>0</v>
      </c>
    </row>
    <row r="306" spans="1:118" ht="15" x14ac:dyDescent="0.2">
      <c r="A306" s="63" t="s">
        <v>211</v>
      </c>
      <c r="B306" s="62">
        <v>0</v>
      </c>
      <c r="C306" s="62">
        <v>300</v>
      </c>
      <c r="D306" s="145">
        <f>IF($B$311,B306*C306/$B$311,$B$311)</f>
        <v>0</v>
      </c>
      <c r="E306" s="177"/>
      <c r="F306" s="64">
        <v>650</v>
      </c>
      <c r="G306" s="26">
        <f t="shared" si="30"/>
        <v>0</v>
      </c>
    </row>
    <row r="307" spans="1:118" ht="15" x14ac:dyDescent="0.2">
      <c r="A307" s="63" t="s">
        <v>212</v>
      </c>
      <c r="B307" s="62">
        <v>0</v>
      </c>
      <c r="C307" s="62">
        <v>170</v>
      </c>
      <c r="D307" s="145">
        <f>IF($B$311,B307*C307/$B$311,$B$311)</f>
        <v>0</v>
      </c>
      <c r="E307" s="177"/>
      <c r="F307" s="64">
        <v>950</v>
      </c>
      <c r="G307" s="26">
        <f t="shared" si="30"/>
        <v>0</v>
      </c>
    </row>
    <row r="308" spans="1:118" ht="30.75" thickBot="1" x14ac:dyDescent="0.25">
      <c r="A308" s="119" t="s">
        <v>213</v>
      </c>
      <c r="B308" s="120">
        <v>0</v>
      </c>
      <c r="C308" s="120">
        <v>250</v>
      </c>
      <c r="D308" s="178">
        <f>IF($B$311,B308*C308/$B$311,$B$311)</f>
        <v>0</v>
      </c>
      <c r="E308" s="179"/>
      <c r="F308" s="105">
        <v>650</v>
      </c>
      <c r="G308" s="121">
        <f t="shared" si="30"/>
        <v>0</v>
      </c>
    </row>
    <row r="309" spans="1:118" s="67" customFormat="1" ht="16.5" thickBot="1" x14ac:dyDescent="0.3">
      <c r="A309" s="189" t="s">
        <v>9</v>
      </c>
      <c r="B309" s="190"/>
      <c r="C309" s="190"/>
      <c r="D309" s="190"/>
      <c r="E309" s="190"/>
      <c r="F309" s="180"/>
      <c r="G309" s="181"/>
      <c r="H309" s="65"/>
      <c r="I309" s="65"/>
      <c r="J309" s="65"/>
      <c r="K309" s="65"/>
      <c r="L309" s="65"/>
      <c r="M309" s="65"/>
      <c r="N309" s="65"/>
      <c r="O309" s="65"/>
      <c r="P309" s="65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</row>
    <row r="310" spans="1:118" s="67" customFormat="1" ht="45" customHeight="1" thickBot="1" x14ac:dyDescent="0.25">
      <c r="A310" s="126" t="s">
        <v>6</v>
      </c>
      <c r="B310" s="127" t="s">
        <v>7</v>
      </c>
      <c r="C310" s="127" t="s">
        <v>330</v>
      </c>
      <c r="D310" s="127" t="s">
        <v>8</v>
      </c>
      <c r="E310" s="127" t="s">
        <v>214</v>
      </c>
      <c r="F310" s="180" t="s">
        <v>22</v>
      </c>
      <c r="G310" s="181"/>
      <c r="H310" s="65"/>
      <c r="I310" s="65"/>
      <c r="J310" s="65"/>
      <c r="K310" s="65"/>
      <c r="L310" s="65"/>
      <c r="M310" s="65"/>
      <c r="N310" s="65"/>
      <c r="O310" s="65"/>
      <c r="P310" s="65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</row>
    <row r="311" spans="1:118" s="69" customFormat="1" ht="16.5" thickBot="1" x14ac:dyDescent="0.25">
      <c r="A311" s="122" t="s">
        <v>215</v>
      </c>
      <c r="B311" s="123">
        <v>1</v>
      </c>
      <c r="C311" s="123">
        <f>D303+D304+D305+D306+D307+D308</f>
        <v>0</v>
      </c>
      <c r="D311" s="124">
        <f>(G303+G304+G305+G306+G307+G308)/B311</f>
        <v>0</v>
      </c>
      <c r="E311" s="125">
        <f>D311*0.1</f>
        <v>0</v>
      </c>
      <c r="F311" s="187">
        <f>G303+G304+G305+G306+G307+G308</f>
        <v>0</v>
      </c>
      <c r="G311" s="18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18" s="69" customFormat="1" ht="15.75" x14ac:dyDescent="0.2">
      <c r="A312" s="90"/>
      <c r="B312" s="90"/>
      <c r="C312" s="90"/>
      <c r="D312" s="93"/>
      <c r="E312" s="94"/>
      <c r="F312" s="93"/>
      <c r="G312" s="95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1:118" s="69" customFormat="1" ht="16.5" thickBot="1" x14ac:dyDescent="0.25">
      <c r="A313" s="90"/>
      <c r="B313" s="90"/>
      <c r="C313" s="90"/>
      <c r="D313" s="93"/>
      <c r="E313" s="94"/>
      <c r="F313" s="93"/>
      <c r="G313" s="95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1:118" s="69" customFormat="1" ht="16.5" thickBot="1" x14ac:dyDescent="0.25">
      <c r="A314" s="191" t="s">
        <v>243</v>
      </c>
      <c r="B314" s="192"/>
      <c r="C314" s="192"/>
      <c r="D314" s="192"/>
      <c r="E314" s="193"/>
      <c r="F314" s="96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</row>
    <row r="315" spans="1:118" s="69" customFormat="1" ht="16.5" thickBot="1" x14ac:dyDescent="0.25">
      <c r="A315" s="97" t="s">
        <v>244</v>
      </c>
      <c r="B315" s="98">
        <v>0</v>
      </c>
      <c r="C315" s="98" t="s">
        <v>245</v>
      </c>
      <c r="D315" s="99" t="s">
        <v>246</v>
      </c>
      <c r="E315" s="100">
        <v>0</v>
      </c>
      <c r="F315" s="96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</row>
    <row r="316" spans="1:118" s="69" customFormat="1" ht="16.5" thickBot="1" x14ac:dyDescent="0.25">
      <c r="A316" s="97" t="s">
        <v>247</v>
      </c>
      <c r="B316" s="98">
        <v>0</v>
      </c>
      <c r="C316" s="98" t="s">
        <v>245</v>
      </c>
      <c r="D316" s="99" t="s">
        <v>246</v>
      </c>
      <c r="E316" s="100">
        <v>0</v>
      </c>
      <c r="F316" s="96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</row>
    <row r="317" spans="1:118" s="69" customFormat="1" ht="16.5" thickBot="1" x14ac:dyDescent="0.25">
      <c r="A317" s="97" t="s">
        <v>248</v>
      </c>
      <c r="B317" s="98">
        <v>0</v>
      </c>
      <c r="C317" s="98" t="s">
        <v>245</v>
      </c>
      <c r="D317" s="99">
        <v>8000</v>
      </c>
      <c r="E317" s="100">
        <v>0</v>
      </c>
      <c r="F317" s="96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</row>
    <row r="318" spans="1:118" s="69" customFormat="1" ht="16.5" thickBot="1" x14ac:dyDescent="0.25">
      <c r="A318" s="97" t="s">
        <v>249</v>
      </c>
      <c r="B318" s="98">
        <v>0</v>
      </c>
      <c r="C318" s="98" t="s">
        <v>245</v>
      </c>
      <c r="D318" s="99">
        <v>8000</v>
      </c>
      <c r="E318" s="100">
        <v>0</v>
      </c>
      <c r="F318" s="96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</row>
    <row r="319" spans="1:118" s="69" customFormat="1" ht="16.5" thickBot="1" x14ac:dyDescent="0.25">
      <c r="A319" s="97" t="s">
        <v>250</v>
      </c>
      <c r="B319" s="98">
        <v>0</v>
      </c>
      <c r="C319" s="98" t="s">
        <v>245</v>
      </c>
      <c r="D319" s="99" t="s">
        <v>251</v>
      </c>
      <c r="E319" s="100">
        <v>0</v>
      </c>
      <c r="F319" s="96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</row>
    <row r="320" spans="1:118" s="69" customFormat="1" ht="16.5" thickBot="1" x14ac:dyDescent="0.25">
      <c r="A320" s="97" t="s">
        <v>252</v>
      </c>
      <c r="B320" s="98">
        <v>0</v>
      </c>
      <c r="C320" s="98" t="s">
        <v>245</v>
      </c>
      <c r="D320" s="99" t="s">
        <v>251</v>
      </c>
      <c r="E320" s="100">
        <v>0</v>
      </c>
      <c r="F320" s="96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</row>
    <row r="321" spans="1:118" s="69" customFormat="1" ht="63.75" thickBot="1" x14ac:dyDescent="0.25">
      <c r="A321" s="97" t="s">
        <v>253</v>
      </c>
      <c r="B321" s="98">
        <v>0</v>
      </c>
      <c r="C321" s="98" t="s">
        <v>245</v>
      </c>
      <c r="D321" s="99" t="s">
        <v>259</v>
      </c>
      <c r="E321" s="100">
        <v>0</v>
      </c>
      <c r="F321" s="96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</row>
    <row r="322" spans="1:118" s="69" customFormat="1" ht="32.25" thickBot="1" x14ac:dyDescent="0.25">
      <c r="A322" s="97" t="s">
        <v>254</v>
      </c>
      <c r="B322" s="98">
        <v>0</v>
      </c>
      <c r="C322" s="98" t="s">
        <v>245</v>
      </c>
      <c r="D322" s="99" t="s">
        <v>255</v>
      </c>
      <c r="E322" s="100">
        <v>0</v>
      </c>
      <c r="F322" s="96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</row>
    <row r="323" spans="1:118" s="69" customFormat="1" ht="32.25" thickBot="1" x14ac:dyDescent="0.25">
      <c r="A323" s="97" t="s">
        <v>256</v>
      </c>
      <c r="B323" s="98">
        <v>0</v>
      </c>
      <c r="C323" s="98" t="s">
        <v>245</v>
      </c>
      <c r="D323" s="99" t="s">
        <v>257</v>
      </c>
      <c r="E323" s="100">
        <v>0</v>
      </c>
      <c r="F323" s="96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</row>
    <row r="324" spans="1:118" s="69" customFormat="1" ht="16.5" thickBot="1" x14ac:dyDescent="0.25">
      <c r="A324" s="135" t="s">
        <v>258</v>
      </c>
      <c r="B324" s="136"/>
      <c r="C324" s="137"/>
      <c r="D324" s="133">
        <f>E315+E316+E317+E318+E319+E320+E321+E322+E323</f>
        <v>0</v>
      </c>
      <c r="E324" s="134"/>
      <c r="F324" s="96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</row>
    <row r="325" spans="1:118" s="69" customFormat="1" ht="15.75" x14ac:dyDescent="0.2">
      <c r="A325" s="90"/>
      <c r="B325" s="90"/>
      <c r="C325" s="90"/>
      <c r="D325" s="93"/>
      <c r="E325" s="94"/>
      <c r="F325" s="93"/>
      <c r="G325" s="95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1:118" s="22" customFormat="1" ht="16.5" thickBot="1" x14ac:dyDescent="0.25">
      <c r="A326" s="90"/>
      <c r="B326" s="91"/>
      <c r="C326" s="90"/>
      <c r="D326" s="91"/>
      <c r="E326" s="92"/>
      <c r="F326" s="31"/>
    </row>
    <row r="327" spans="1:118" ht="19.5" thickBot="1" x14ac:dyDescent="0.25">
      <c r="A327" s="162" t="s">
        <v>26</v>
      </c>
      <c r="B327" s="163"/>
      <c r="C327" s="164"/>
      <c r="D327" s="165">
        <f>F314</f>
        <v>0</v>
      </c>
      <c r="E327" s="166"/>
      <c r="F327" s="31"/>
      <c r="G327" s="22"/>
    </row>
    <row r="328" spans="1:118" ht="19.5" thickBot="1" x14ac:dyDescent="0.25">
      <c r="A328" s="162" t="s">
        <v>28</v>
      </c>
      <c r="B328" s="163"/>
      <c r="C328" s="164"/>
      <c r="D328" s="167">
        <f>IF($B$299,D327/$B$299,$B$299)</f>
        <v>0</v>
      </c>
      <c r="E328" s="168"/>
      <c r="F328" s="31"/>
      <c r="G328" s="22"/>
    </row>
    <row r="329" spans="1:118" s="22" customFormat="1" x14ac:dyDescent="0.2"/>
    <row r="330" spans="1:118" s="22" customFormat="1" x14ac:dyDescent="0.2"/>
    <row r="331" spans="1:118" s="22" customFormat="1" x14ac:dyDescent="0.2"/>
    <row r="332" spans="1:118" s="22" customFormat="1" x14ac:dyDescent="0.2"/>
    <row r="333" spans="1:118" s="22" customFormat="1" x14ac:dyDescent="0.2"/>
    <row r="334" spans="1:118" s="22" customFormat="1" x14ac:dyDescent="0.2"/>
    <row r="335" spans="1:118" s="22" customFormat="1" x14ac:dyDescent="0.2"/>
    <row r="336" spans="1:118" s="22" customFormat="1" x14ac:dyDescent="0.2"/>
    <row r="337" spans="1:7" s="22" customFormat="1" ht="30.95" customHeight="1" x14ac:dyDescent="0.2">
      <c r="C337" s="31"/>
      <c r="D337" s="31"/>
      <c r="F337" s="31"/>
    </row>
    <row r="338" spans="1:7" ht="30.95" customHeight="1" x14ac:dyDescent="0.2">
      <c r="A338" s="22"/>
      <c r="B338" s="22"/>
      <c r="C338" s="31"/>
      <c r="D338" s="31"/>
      <c r="E338" s="22"/>
      <c r="F338" s="31"/>
      <c r="G338" s="22"/>
    </row>
    <row r="339" spans="1:7" ht="30.95" customHeight="1" x14ac:dyDescent="0.2">
      <c r="A339" s="22"/>
      <c r="B339" s="22"/>
      <c r="C339" s="31"/>
      <c r="D339" s="31"/>
      <c r="E339" s="22"/>
      <c r="F339" s="31"/>
      <c r="G339" s="22"/>
    </row>
    <row r="340" spans="1:7" ht="30.95" customHeight="1" x14ac:dyDescent="0.2">
      <c r="A340" s="22"/>
      <c r="B340" s="22"/>
      <c r="C340" s="31"/>
      <c r="D340" s="31"/>
      <c r="E340" s="22"/>
      <c r="F340" s="31"/>
      <c r="G340" s="22"/>
    </row>
    <row r="341" spans="1:7" s="22" customFormat="1" x14ac:dyDescent="0.2">
      <c r="C341" s="31"/>
      <c r="D341" s="31"/>
      <c r="F341" s="31"/>
    </row>
    <row r="342" spans="1:7" s="22" customFormat="1" x14ac:dyDescent="0.2">
      <c r="C342" s="31"/>
      <c r="D342" s="31"/>
      <c r="F342" s="31"/>
    </row>
    <row r="343" spans="1:7" s="22" customFormat="1" x14ac:dyDescent="0.2">
      <c r="C343" s="31"/>
      <c r="D343" s="31"/>
      <c r="F343" s="31"/>
    </row>
    <row r="344" spans="1:7" s="22" customFormat="1" x14ac:dyDescent="0.2">
      <c r="C344" s="31"/>
      <c r="D344" s="31"/>
      <c r="F344" s="31"/>
    </row>
    <row r="345" spans="1:7" s="22" customFormat="1" x14ac:dyDescent="0.2">
      <c r="C345" s="31"/>
      <c r="D345" s="31"/>
      <c r="F345" s="31"/>
    </row>
    <row r="346" spans="1:7" s="22" customFormat="1" x14ac:dyDescent="0.2">
      <c r="C346" s="31"/>
      <c r="D346" s="31"/>
      <c r="F346" s="31"/>
    </row>
    <row r="347" spans="1:7" s="22" customFormat="1" x14ac:dyDescent="0.2">
      <c r="C347" s="31"/>
      <c r="D347" s="31"/>
      <c r="F347" s="31"/>
    </row>
    <row r="348" spans="1:7" s="22" customFormat="1" x14ac:dyDescent="0.2">
      <c r="C348" s="31"/>
      <c r="D348" s="31"/>
      <c r="F348" s="31"/>
    </row>
    <row r="349" spans="1:7" s="22" customFormat="1" x14ac:dyDescent="0.2">
      <c r="C349" s="31"/>
      <c r="D349" s="31"/>
      <c r="F349" s="31"/>
    </row>
    <row r="350" spans="1:7" s="22" customFormat="1" x14ac:dyDescent="0.2">
      <c r="C350" s="31"/>
      <c r="D350" s="31"/>
      <c r="F350" s="31"/>
    </row>
    <row r="351" spans="1:7" s="22" customFormat="1" x14ac:dyDescent="0.2">
      <c r="C351" s="31"/>
      <c r="D351" s="31"/>
      <c r="F351" s="31"/>
    </row>
    <row r="352" spans="1:7" s="22" customFormat="1" x14ac:dyDescent="0.2">
      <c r="C352" s="31"/>
      <c r="D352" s="31"/>
      <c r="F352" s="31"/>
    </row>
    <row r="353" spans="3:6" s="22" customFormat="1" x14ac:dyDescent="0.2">
      <c r="C353" s="31"/>
      <c r="D353" s="31"/>
      <c r="F353" s="31"/>
    </row>
    <row r="354" spans="3:6" s="22" customFormat="1" x14ac:dyDescent="0.2">
      <c r="C354" s="31"/>
      <c r="D354" s="31"/>
      <c r="F354" s="31"/>
    </row>
    <row r="355" spans="3:6" s="22" customFormat="1" x14ac:dyDescent="0.2">
      <c r="C355" s="31"/>
      <c r="D355" s="31"/>
      <c r="F355" s="31"/>
    </row>
    <row r="356" spans="3:6" s="22" customFormat="1" x14ac:dyDescent="0.2">
      <c r="C356" s="31"/>
      <c r="D356" s="31"/>
      <c r="F356" s="31"/>
    </row>
    <row r="357" spans="3:6" s="22" customFormat="1" x14ac:dyDescent="0.2">
      <c r="C357" s="31"/>
      <c r="D357" s="31"/>
      <c r="F357" s="31"/>
    </row>
    <row r="358" spans="3:6" s="22" customFormat="1" x14ac:dyDescent="0.2">
      <c r="C358" s="31"/>
      <c r="D358" s="31"/>
      <c r="F358" s="31"/>
    </row>
    <row r="359" spans="3:6" s="22" customFormat="1" x14ac:dyDescent="0.2">
      <c r="C359" s="31"/>
      <c r="D359" s="31"/>
      <c r="F359" s="31"/>
    </row>
    <row r="360" spans="3:6" s="22" customFormat="1" x14ac:dyDescent="0.2">
      <c r="C360" s="31"/>
      <c r="D360" s="31"/>
      <c r="F360" s="31"/>
    </row>
    <row r="361" spans="3:6" s="22" customFormat="1" x14ac:dyDescent="0.2">
      <c r="C361" s="31"/>
      <c r="D361" s="31"/>
      <c r="F361" s="31"/>
    </row>
    <row r="362" spans="3:6" s="22" customFormat="1" x14ac:dyDescent="0.2">
      <c r="C362" s="31"/>
      <c r="D362" s="31"/>
      <c r="F362" s="31"/>
    </row>
    <row r="363" spans="3:6" s="22" customFormat="1" x14ac:dyDescent="0.2">
      <c r="C363" s="31"/>
      <c r="D363" s="31"/>
      <c r="F363" s="31"/>
    </row>
    <row r="364" spans="3:6" s="22" customFormat="1" x14ac:dyDescent="0.2">
      <c r="C364" s="31"/>
      <c r="D364" s="31"/>
      <c r="F364" s="31"/>
    </row>
    <row r="365" spans="3:6" s="22" customFormat="1" x14ac:dyDescent="0.2">
      <c r="C365" s="31"/>
      <c r="D365" s="31"/>
      <c r="F365" s="31"/>
    </row>
    <row r="366" spans="3:6" s="22" customFormat="1" x14ac:dyDescent="0.2">
      <c r="C366" s="31"/>
      <c r="D366" s="31"/>
      <c r="F366" s="31"/>
    </row>
    <row r="367" spans="3:6" s="22" customFormat="1" x14ac:dyDescent="0.2">
      <c r="C367" s="31"/>
      <c r="D367" s="31"/>
      <c r="F367" s="31"/>
    </row>
    <row r="368" spans="3:6" s="22" customFormat="1" x14ac:dyDescent="0.2">
      <c r="C368" s="31"/>
      <c r="D368" s="31"/>
      <c r="F368" s="31"/>
    </row>
    <row r="369" spans="3:6" s="22" customFormat="1" x14ac:dyDescent="0.2">
      <c r="C369" s="31"/>
      <c r="D369" s="31"/>
      <c r="F369" s="31"/>
    </row>
    <row r="370" spans="3:6" s="22" customFormat="1" x14ac:dyDescent="0.2">
      <c r="C370" s="31"/>
      <c r="D370" s="31"/>
      <c r="F370" s="31"/>
    </row>
    <row r="371" spans="3:6" s="22" customFormat="1" x14ac:dyDescent="0.2">
      <c r="C371" s="31"/>
      <c r="D371" s="31"/>
      <c r="F371" s="31"/>
    </row>
    <row r="372" spans="3:6" s="22" customFormat="1" x14ac:dyDescent="0.2">
      <c r="C372" s="31"/>
      <c r="D372" s="31"/>
      <c r="F372" s="31"/>
    </row>
    <row r="373" spans="3:6" s="22" customFormat="1" x14ac:dyDescent="0.2">
      <c r="C373" s="31"/>
      <c r="D373" s="31"/>
      <c r="F373" s="31"/>
    </row>
    <row r="374" spans="3:6" s="22" customFormat="1" x14ac:dyDescent="0.2">
      <c r="C374" s="31"/>
      <c r="D374" s="31"/>
      <c r="F374" s="31"/>
    </row>
    <row r="375" spans="3:6" s="22" customFormat="1" x14ac:dyDescent="0.2">
      <c r="C375" s="31"/>
      <c r="D375" s="31"/>
      <c r="F375" s="31"/>
    </row>
    <row r="376" spans="3:6" s="22" customFormat="1" x14ac:dyDescent="0.2">
      <c r="C376" s="31"/>
      <c r="D376" s="31"/>
      <c r="F376" s="31"/>
    </row>
    <row r="377" spans="3:6" s="22" customFormat="1" x14ac:dyDescent="0.2">
      <c r="C377" s="31"/>
      <c r="D377" s="31"/>
      <c r="F377" s="31"/>
    </row>
    <row r="378" spans="3:6" s="22" customFormat="1" x14ac:dyDescent="0.2">
      <c r="C378" s="31"/>
      <c r="D378" s="31"/>
      <c r="F378" s="31"/>
    </row>
    <row r="379" spans="3:6" s="22" customFormat="1" x14ac:dyDescent="0.2">
      <c r="C379" s="31"/>
      <c r="D379" s="31"/>
      <c r="F379" s="31"/>
    </row>
    <row r="380" spans="3:6" s="22" customFormat="1" x14ac:dyDescent="0.2">
      <c r="C380" s="31"/>
      <c r="D380" s="31"/>
      <c r="F380" s="31"/>
    </row>
    <row r="381" spans="3:6" s="22" customFormat="1" x14ac:dyDescent="0.2">
      <c r="C381" s="31"/>
      <c r="D381" s="31"/>
      <c r="F381" s="31"/>
    </row>
    <row r="382" spans="3:6" s="22" customFormat="1" x14ac:dyDescent="0.2">
      <c r="C382" s="31"/>
      <c r="D382" s="31"/>
      <c r="F382" s="31"/>
    </row>
    <row r="383" spans="3:6" s="22" customFormat="1" x14ac:dyDescent="0.2">
      <c r="C383" s="31"/>
      <c r="D383" s="31"/>
      <c r="F383" s="31"/>
    </row>
    <row r="384" spans="3:6" s="22" customFormat="1" x14ac:dyDescent="0.2">
      <c r="C384" s="31"/>
      <c r="D384" s="31"/>
      <c r="F384" s="31"/>
    </row>
    <row r="385" spans="3:6" s="22" customFormat="1" x14ac:dyDescent="0.2">
      <c r="C385" s="31"/>
      <c r="D385" s="31"/>
      <c r="F385" s="31"/>
    </row>
    <row r="386" spans="3:6" s="22" customFormat="1" x14ac:dyDescent="0.2">
      <c r="C386" s="31"/>
      <c r="D386" s="31"/>
      <c r="F386" s="31"/>
    </row>
    <row r="387" spans="3:6" s="22" customFormat="1" x14ac:dyDescent="0.2">
      <c r="C387" s="31"/>
      <c r="D387" s="31"/>
      <c r="F387" s="31"/>
    </row>
    <row r="388" spans="3:6" s="22" customFormat="1" x14ac:dyDescent="0.2">
      <c r="C388" s="31"/>
      <c r="D388" s="31"/>
      <c r="F388" s="31"/>
    </row>
    <row r="389" spans="3:6" s="22" customFormat="1" x14ac:dyDescent="0.2">
      <c r="C389" s="31"/>
      <c r="D389" s="31"/>
      <c r="F389" s="31"/>
    </row>
    <row r="390" spans="3:6" s="22" customFormat="1" x14ac:dyDescent="0.2">
      <c r="C390" s="31"/>
      <c r="D390" s="31"/>
      <c r="F390" s="31"/>
    </row>
    <row r="391" spans="3:6" s="22" customFormat="1" x14ac:dyDescent="0.2">
      <c r="C391" s="31"/>
      <c r="D391" s="31"/>
      <c r="F391" s="31"/>
    </row>
    <row r="392" spans="3:6" s="22" customFormat="1" x14ac:dyDescent="0.2">
      <c r="C392" s="31"/>
      <c r="D392" s="31"/>
      <c r="F392" s="31"/>
    </row>
    <row r="393" spans="3:6" s="22" customFormat="1" x14ac:dyDescent="0.2">
      <c r="C393" s="31"/>
      <c r="D393" s="31"/>
      <c r="F393" s="31"/>
    </row>
    <row r="394" spans="3:6" s="22" customFormat="1" x14ac:dyDescent="0.2">
      <c r="C394" s="31"/>
      <c r="D394" s="31"/>
      <c r="F394" s="31"/>
    </row>
    <row r="395" spans="3:6" s="22" customFormat="1" x14ac:dyDescent="0.2">
      <c r="C395" s="31"/>
      <c r="D395" s="31"/>
      <c r="F395" s="31"/>
    </row>
    <row r="396" spans="3:6" s="22" customFormat="1" x14ac:dyDescent="0.2">
      <c r="C396" s="31"/>
      <c r="D396" s="31"/>
      <c r="F396" s="31"/>
    </row>
    <row r="397" spans="3:6" s="22" customFormat="1" x14ac:dyDescent="0.2">
      <c r="C397" s="31"/>
      <c r="D397" s="31"/>
      <c r="F397" s="31"/>
    </row>
    <row r="398" spans="3:6" s="22" customFormat="1" x14ac:dyDescent="0.2">
      <c r="C398" s="31"/>
      <c r="D398" s="31"/>
      <c r="F398" s="31"/>
    </row>
    <row r="399" spans="3:6" s="22" customFormat="1" x14ac:dyDescent="0.2">
      <c r="C399" s="31"/>
      <c r="D399" s="31"/>
      <c r="F399" s="31"/>
    </row>
    <row r="400" spans="3:6" s="22" customFormat="1" x14ac:dyDescent="0.2">
      <c r="C400" s="31"/>
      <c r="D400" s="31"/>
      <c r="F400" s="31"/>
    </row>
    <row r="401" spans="3:6" s="22" customFormat="1" x14ac:dyDescent="0.2">
      <c r="C401" s="31"/>
      <c r="D401" s="31"/>
      <c r="F401" s="31"/>
    </row>
    <row r="402" spans="3:6" s="22" customFormat="1" x14ac:dyDescent="0.2">
      <c r="C402" s="31"/>
      <c r="D402" s="31"/>
      <c r="F402" s="31"/>
    </row>
    <row r="403" spans="3:6" s="22" customFormat="1" x14ac:dyDescent="0.2">
      <c r="C403" s="31"/>
      <c r="D403" s="31"/>
      <c r="F403" s="31"/>
    </row>
    <row r="404" spans="3:6" s="22" customFormat="1" x14ac:dyDescent="0.2">
      <c r="C404" s="31"/>
      <c r="D404" s="31"/>
      <c r="F404" s="31"/>
    </row>
    <row r="405" spans="3:6" s="22" customFormat="1" x14ac:dyDescent="0.2">
      <c r="C405" s="31"/>
      <c r="D405" s="31"/>
      <c r="F405" s="31"/>
    </row>
    <row r="406" spans="3:6" s="22" customFormat="1" x14ac:dyDescent="0.2">
      <c r="C406" s="31"/>
      <c r="D406" s="31"/>
      <c r="F406" s="31"/>
    </row>
    <row r="407" spans="3:6" s="22" customFormat="1" x14ac:dyDescent="0.2">
      <c r="C407" s="31"/>
      <c r="D407" s="31"/>
      <c r="F407" s="31"/>
    </row>
    <row r="408" spans="3:6" s="22" customFormat="1" x14ac:dyDescent="0.2">
      <c r="C408" s="31"/>
      <c r="D408" s="31"/>
      <c r="F408" s="31"/>
    </row>
    <row r="409" spans="3:6" s="22" customFormat="1" x14ac:dyDescent="0.2">
      <c r="C409" s="31"/>
      <c r="D409" s="31"/>
      <c r="F409" s="31"/>
    </row>
    <row r="410" spans="3:6" s="22" customFormat="1" x14ac:dyDescent="0.2">
      <c r="C410" s="31"/>
      <c r="D410" s="31"/>
      <c r="F410" s="31"/>
    </row>
    <row r="411" spans="3:6" s="22" customFormat="1" x14ac:dyDescent="0.2">
      <c r="C411" s="31"/>
      <c r="D411" s="31"/>
      <c r="F411" s="31"/>
    </row>
    <row r="412" spans="3:6" s="22" customFormat="1" x14ac:dyDescent="0.2">
      <c r="C412" s="31"/>
      <c r="D412" s="31"/>
      <c r="F412" s="31"/>
    </row>
    <row r="413" spans="3:6" s="22" customFormat="1" x14ac:dyDescent="0.2">
      <c r="C413" s="31"/>
      <c r="D413" s="31"/>
      <c r="F413" s="31"/>
    </row>
    <row r="414" spans="3:6" s="22" customFormat="1" x14ac:dyDescent="0.2">
      <c r="C414" s="31"/>
      <c r="D414" s="31"/>
      <c r="F414" s="31"/>
    </row>
    <row r="415" spans="3:6" s="22" customFormat="1" x14ac:dyDescent="0.2">
      <c r="C415" s="31"/>
      <c r="D415" s="31"/>
      <c r="F415" s="31"/>
    </row>
    <row r="416" spans="3:6" s="22" customFormat="1" x14ac:dyDescent="0.2">
      <c r="C416" s="31"/>
      <c r="D416" s="31"/>
      <c r="F416" s="31"/>
    </row>
    <row r="417" spans="3:6" s="22" customFormat="1" x14ac:dyDescent="0.2">
      <c r="C417" s="31"/>
      <c r="D417" s="31"/>
      <c r="F417" s="31"/>
    </row>
    <row r="418" spans="3:6" s="22" customFormat="1" x14ac:dyDescent="0.2">
      <c r="C418" s="31"/>
      <c r="D418" s="31"/>
      <c r="F418" s="31"/>
    </row>
    <row r="419" spans="3:6" s="22" customFormat="1" x14ac:dyDescent="0.2">
      <c r="C419" s="31"/>
      <c r="D419" s="31"/>
      <c r="F419" s="31"/>
    </row>
    <row r="420" spans="3:6" s="22" customFormat="1" x14ac:dyDescent="0.2">
      <c r="C420" s="31"/>
      <c r="D420" s="31"/>
      <c r="F420" s="31"/>
    </row>
    <row r="421" spans="3:6" s="22" customFormat="1" x14ac:dyDescent="0.2">
      <c r="C421" s="31"/>
      <c r="D421" s="31"/>
      <c r="F421" s="31"/>
    </row>
    <row r="422" spans="3:6" s="22" customFormat="1" x14ac:dyDescent="0.2">
      <c r="C422" s="31"/>
      <c r="D422" s="31"/>
      <c r="F422" s="31"/>
    </row>
    <row r="423" spans="3:6" s="22" customFormat="1" x14ac:dyDescent="0.2">
      <c r="C423" s="31"/>
      <c r="D423" s="31"/>
      <c r="F423" s="31"/>
    </row>
    <row r="424" spans="3:6" s="22" customFormat="1" x14ac:dyDescent="0.2">
      <c r="C424" s="31"/>
      <c r="D424" s="31"/>
      <c r="F424" s="31"/>
    </row>
    <row r="425" spans="3:6" s="22" customFormat="1" x14ac:dyDescent="0.2">
      <c r="C425" s="31"/>
      <c r="D425" s="31"/>
      <c r="F425" s="31"/>
    </row>
    <row r="426" spans="3:6" s="22" customFormat="1" x14ac:dyDescent="0.2">
      <c r="C426" s="31"/>
      <c r="D426" s="31"/>
      <c r="F426" s="31"/>
    </row>
    <row r="427" spans="3:6" s="22" customFormat="1" x14ac:dyDescent="0.2">
      <c r="C427" s="31"/>
      <c r="D427" s="31"/>
      <c r="F427" s="31"/>
    </row>
    <row r="428" spans="3:6" s="22" customFormat="1" x14ac:dyDescent="0.2">
      <c r="C428" s="31"/>
      <c r="D428" s="31"/>
      <c r="F428" s="31"/>
    </row>
    <row r="429" spans="3:6" s="22" customFormat="1" x14ac:dyDescent="0.2">
      <c r="C429" s="31"/>
      <c r="D429" s="31"/>
      <c r="F429" s="31"/>
    </row>
    <row r="430" spans="3:6" s="22" customFormat="1" x14ac:dyDescent="0.2">
      <c r="C430" s="31"/>
      <c r="D430" s="31"/>
      <c r="F430" s="31"/>
    </row>
    <row r="431" spans="3:6" s="22" customFormat="1" x14ac:dyDescent="0.2">
      <c r="C431" s="31"/>
      <c r="D431" s="31"/>
      <c r="F431" s="31"/>
    </row>
    <row r="432" spans="3:6" s="22" customFormat="1" x14ac:dyDescent="0.2">
      <c r="C432" s="31"/>
      <c r="D432" s="31"/>
      <c r="F432" s="31"/>
    </row>
    <row r="433" spans="3:6" s="22" customFormat="1" x14ac:dyDescent="0.2">
      <c r="C433" s="31"/>
      <c r="D433" s="31"/>
      <c r="F433" s="31"/>
    </row>
    <row r="434" spans="3:6" s="22" customFormat="1" x14ac:dyDescent="0.2">
      <c r="C434" s="31"/>
      <c r="D434" s="31"/>
      <c r="F434" s="31"/>
    </row>
    <row r="435" spans="3:6" s="22" customFormat="1" x14ac:dyDescent="0.2">
      <c r="C435" s="31"/>
      <c r="D435" s="31"/>
      <c r="F435" s="31"/>
    </row>
    <row r="436" spans="3:6" s="22" customFormat="1" x14ac:dyDescent="0.2">
      <c r="C436" s="31"/>
      <c r="D436" s="31"/>
      <c r="F436" s="31"/>
    </row>
    <row r="437" spans="3:6" s="22" customFormat="1" x14ac:dyDescent="0.2">
      <c r="C437" s="31"/>
      <c r="D437" s="31"/>
      <c r="F437" s="31"/>
    </row>
    <row r="438" spans="3:6" s="22" customFormat="1" x14ac:dyDescent="0.2">
      <c r="C438" s="31"/>
      <c r="D438" s="31"/>
      <c r="F438" s="31"/>
    </row>
    <row r="439" spans="3:6" s="22" customFormat="1" x14ac:dyDescent="0.2">
      <c r="C439" s="31"/>
      <c r="D439" s="31"/>
      <c r="F439" s="31"/>
    </row>
    <row r="440" spans="3:6" s="22" customFormat="1" x14ac:dyDescent="0.2">
      <c r="C440" s="31"/>
      <c r="D440" s="31"/>
      <c r="F440" s="31"/>
    </row>
    <row r="441" spans="3:6" s="22" customFormat="1" x14ac:dyDescent="0.2">
      <c r="C441" s="31"/>
      <c r="D441" s="31"/>
      <c r="F441" s="31"/>
    </row>
    <row r="442" spans="3:6" s="22" customFormat="1" x14ac:dyDescent="0.2">
      <c r="C442" s="31"/>
      <c r="D442" s="31"/>
      <c r="F442" s="31"/>
    </row>
    <row r="443" spans="3:6" s="22" customFormat="1" x14ac:dyDescent="0.2">
      <c r="C443" s="31"/>
      <c r="D443" s="31"/>
      <c r="F443" s="31"/>
    </row>
    <row r="444" spans="3:6" s="22" customFormat="1" x14ac:dyDescent="0.2">
      <c r="C444" s="31"/>
      <c r="D444" s="31"/>
      <c r="F444" s="31"/>
    </row>
    <row r="445" spans="3:6" s="22" customFormat="1" x14ac:dyDescent="0.2">
      <c r="C445" s="31"/>
      <c r="D445" s="31"/>
      <c r="F445" s="31"/>
    </row>
    <row r="446" spans="3:6" s="22" customFormat="1" x14ac:dyDescent="0.2">
      <c r="C446" s="31"/>
      <c r="D446" s="31"/>
      <c r="F446" s="31"/>
    </row>
    <row r="447" spans="3:6" s="22" customFormat="1" x14ac:dyDescent="0.2">
      <c r="C447" s="31"/>
      <c r="D447" s="31"/>
      <c r="F447" s="31"/>
    </row>
    <row r="448" spans="3:6" s="22" customFormat="1" x14ac:dyDescent="0.2">
      <c r="C448" s="31"/>
      <c r="D448" s="31"/>
      <c r="F448" s="31"/>
    </row>
    <row r="449" spans="3:6" s="22" customFormat="1" x14ac:dyDescent="0.2">
      <c r="C449" s="31"/>
      <c r="D449" s="31"/>
      <c r="F449" s="31"/>
    </row>
    <row r="450" spans="3:6" s="22" customFormat="1" x14ac:dyDescent="0.2">
      <c r="C450" s="31"/>
      <c r="D450" s="31"/>
      <c r="F450" s="31"/>
    </row>
    <row r="451" spans="3:6" s="22" customFormat="1" x14ac:dyDescent="0.2">
      <c r="C451" s="31"/>
      <c r="D451" s="31"/>
      <c r="F451" s="31"/>
    </row>
    <row r="452" spans="3:6" s="22" customFormat="1" x14ac:dyDescent="0.2">
      <c r="C452" s="31"/>
      <c r="D452" s="31"/>
      <c r="F452" s="31"/>
    </row>
    <row r="453" spans="3:6" s="22" customFormat="1" x14ac:dyDescent="0.2">
      <c r="C453" s="31"/>
      <c r="D453" s="31"/>
      <c r="F453" s="31"/>
    </row>
    <row r="454" spans="3:6" s="22" customFormat="1" x14ac:dyDescent="0.2">
      <c r="C454" s="31"/>
      <c r="D454" s="31"/>
      <c r="F454" s="31"/>
    </row>
    <row r="455" spans="3:6" s="22" customFormat="1" x14ac:dyDescent="0.2">
      <c r="C455" s="31"/>
      <c r="D455" s="31"/>
      <c r="F455" s="31"/>
    </row>
    <row r="456" spans="3:6" s="22" customFormat="1" x14ac:dyDescent="0.2">
      <c r="C456" s="31"/>
      <c r="D456" s="31"/>
      <c r="F456" s="31"/>
    </row>
    <row r="457" spans="3:6" s="22" customFormat="1" x14ac:dyDescent="0.2">
      <c r="C457" s="31"/>
      <c r="D457" s="31"/>
      <c r="F457" s="31"/>
    </row>
    <row r="458" spans="3:6" s="22" customFormat="1" x14ac:dyDescent="0.2">
      <c r="C458" s="31"/>
      <c r="D458" s="31"/>
      <c r="F458" s="31"/>
    </row>
    <row r="459" spans="3:6" s="22" customFormat="1" x14ac:dyDescent="0.2">
      <c r="C459" s="31"/>
      <c r="D459" s="31"/>
      <c r="F459" s="31"/>
    </row>
    <row r="460" spans="3:6" s="22" customFormat="1" x14ac:dyDescent="0.2">
      <c r="C460" s="31"/>
      <c r="D460" s="31"/>
      <c r="F460" s="31"/>
    </row>
    <row r="461" spans="3:6" s="22" customFormat="1" x14ac:dyDescent="0.2">
      <c r="C461" s="31"/>
      <c r="D461" s="31"/>
      <c r="F461" s="31"/>
    </row>
    <row r="462" spans="3:6" s="22" customFormat="1" x14ac:dyDescent="0.2">
      <c r="C462" s="31"/>
      <c r="D462" s="31"/>
      <c r="F462" s="31"/>
    </row>
    <row r="463" spans="3:6" s="22" customFormat="1" x14ac:dyDescent="0.2">
      <c r="C463" s="31"/>
      <c r="D463" s="31"/>
      <c r="F463" s="31"/>
    </row>
    <row r="464" spans="3:6" s="22" customFormat="1" x14ac:dyDescent="0.2">
      <c r="C464" s="31"/>
      <c r="D464" s="31"/>
      <c r="F464" s="31"/>
    </row>
    <row r="465" spans="3:6" s="22" customFormat="1" x14ac:dyDescent="0.2">
      <c r="C465" s="31"/>
      <c r="D465" s="31"/>
      <c r="F465" s="31"/>
    </row>
    <row r="466" spans="3:6" s="22" customFormat="1" x14ac:dyDescent="0.2">
      <c r="C466" s="31"/>
      <c r="D466" s="31"/>
      <c r="F466" s="31"/>
    </row>
    <row r="467" spans="3:6" s="22" customFormat="1" x14ac:dyDescent="0.2">
      <c r="C467" s="31"/>
      <c r="D467" s="31"/>
      <c r="F467" s="31"/>
    </row>
    <row r="468" spans="3:6" s="22" customFormat="1" x14ac:dyDescent="0.2">
      <c r="C468" s="31"/>
      <c r="D468" s="31"/>
      <c r="F468" s="31"/>
    </row>
    <row r="469" spans="3:6" s="22" customFormat="1" x14ac:dyDescent="0.2">
      <c r="C469" s="31"/>
      <c r="D469" s="31"/>
      <c r="F469" s="31"/>
    </row>
    <row r="470" spans="3:6" s="22" customFormat="1" x14ac:dyDescent="0.2">
      <c r="C470" s="31"/>
      <c r="D470" s="31"/>
      <c r="F470" s="31"/>
    </row>
    <row r="471" spans="3:6" s="22" customFormat="1" x14ac:dyDescent="0.2">
      <c r="C471" s="31"/>
      <c r="D471" s="31"/>
      <c r="F471" s="31"/>
    </row>
    <row r="472" spans="3:6" s="22" customFormat="1" x14ac:dyDescent="0.2">
      <c r="C472" s="31"/>
      <c r="D472" s="31"/>
      <c r="F472" s="31"/>
    </row>
    <row r="473" spans="3:6" s="22" customFormat="1" x14ac:dyDescent="0.2">
      <c r="C473" s="31"/>
      <c r="D473" s="31"/>
      <c r="F473" s="31"/>
    </row>
    <row r="474" spans="3:6" s="22" customFormat="1" x14ac:dyDescent="0.2">
      <c r="C474" s="31"/>
      <c r="D474" s="31"/>
      <c r="F474" s="31"/>
    </row>
    <row r="475" spans="3:6" s="22" customFormat="1" x14ac:dyDescent="0.2">
      <c r="C475" s="31"/>
      <c r="D475" s="31"/>
      <c r="F475" s="31"/>
    </row>
    <row r="476" spans="3:6" s="22" customFormat="1" x14ac:dyDescent="0.2">
      <c r="C476" s="31"/>
      <c r="D476" s="31"/>
      <c r="F476" s="31"/>
    </row>
    <row r="477" spans="3:6" s="22" customFormat="1" x14ac:dyDescent="0.2">
      <c r="C477" s="31"/>
      <c r="D477" s="31"/>
      <c r="F477" s="31"/>
    </row>
    <row r="478" spans="3:6" s="22" customFormat="1" x14ac:dyDescent="0.2">
      <c r="C478" s="31"/>
      <c r="D478" s="31"/>
      <c r="F478" s="31"/>
    </row>
    <row r="479" spans="3:6" s="22" customFormat="1" x14ac:dyDescent="0.2">
      <c r="C479" s="31"/>
      <c r="D479" s="31"/>
      <c r="F479" s="31"/>
    </row>
    <row r="480" spans="3:6" s="22" customFormat="1" x14ac:dyDescent="0.2">
      <c r="C480" s="31"/>
      <c r="D480" s="31"/>
      <c r="F480" s="31"/>
    </row>
    <row r="481" spans="3:6" s="22" customFormat="1" x14ac:dyDescent="0.2">
      <c r="C481" s="31"/>
      <c r="D481" s="31"/>
      <c r="F481" s="31"/>
    </row>
    <row r="482" spans="3:6" s="22" customFormat="1" x14ac:dyDescent="0.2">
      <c r="C482" s="31"/>
      <c r="D482" s="31"/>
      <c r="F482" s="31"/>
    </row>
    <row r="483" spans="3:6" s="22" customFormat="1" x14ac:dyDescent="0.2">
      <c r="C483" s="31"/>
      <c r="D483" s="31"/>
      <c r="F483" s="31"/>
    </row>
    <row r="484" spans="3:6" s="22" customFormat="1" x14ac:dyDescent="0.2">
      <c r="C484" s="31"/>
      <c r="D484" s="31"/>
      <c r="F484" s="31"/>
    </row>
    <row r="485" spans="3:6" s="22" customFormat="1" x14ac:dyDescent="0.2">
      <c r="C485" s="31"/>
      <c r="D485" s="31"/>
      <c r="F485" s="31"/>
    </row>
    <row r="486" spans="3:6" s="22" customFormat="1" x14ac:dyDescent="0.2">
      <c r="C486" s="31"/>
      <c r="D486" s="31"/>
      <c r="F486" s="31"/>
    </row>
    <row r="487" spans="3:6" s="22" customFormat="1" x14ac:dyDescent="0.2">
      <c r="C487" s="31"/>
      <c r="D487" s="31"/>
      <c r="F487" s="31"/>
    </row>
    <row r="488" spans="3:6" s="22" customFormat="1" x14ac:dyDescent="0.2">
      <c r="C488" s="31"/>
      <c r="D488" s="31"/>
      <c r="F488" s="31"/>
    </row>
    <row r="489" spans="3:6" s="22" customFormat="1" x14ac:dyDescent="0.2">
      <c r="C489" s="31"/>
      <c r="D489" s="31"/>
      <c r="F489" s="31"/>
    </row>
    <row r="490" spans="3:6" s="22" customFormat="1" x14ac:dyDescent="0.2">
      <c r="C490" s="31"/>
      <c r="D490" s="31"/>
      <c r="F490" s="31"/>
    </row>
    <row r="491" spans="3:6" s="22" customFormat="1" x14ac:dyDescent="0.2">
      <c r="C491" s="31"/>
      <c r="D491" s="31"/>
      <c r="F491" s="31"/>
    </row>
    <row r="492" spans="3:6" s="22" customFormat="1" x14ac:dyDescent="0.2">
      <c r="C492" s="31"/>
      <c r="D492" s="31"/>
      <c r="F492" s="31"/>
    </row>
    <row r="493" spans="3:6" s="22" customFormat="1" x14ac:dyDescent="0.2">
      <c r="C493" s="31"/>
      <c r="D493" s="31"/>
      <c r="F493" s="31"/>
    </row>
    <row r="494" spans="3:6" s="22" customFormat="1" x14ac:dyDescent="0.2">
      <c r="C494" s="31"/>
      <c r="D494" s="31"/>
      <c r="F494" s="31"/>
    </row>
    <row r="495" spans="3:6" s="22" customFormat="1" x14ac:dyDescent="0.2">
      <c r="C495" s="31"/>
      <c r="D495" s="31"/>
      <c r="F495" s="31"/>
    </row>
    <row r="496" spans="3:6" s="22" customFormat="1" x14ac:dyDescent="0.2">
      <c r="C496" s="31"/>
      <c r="D496" s="31"/>
      <c r="F496" s="31"/>
    </row>
    <row r="497" spans="3:6" s="22" customFormat="1" x14ac:dyDescent="0.2">
      <c r="C497" s="31"/>
      <c r="D497" s="31"/>
      <c r="F497" s="31"/>
    </row>
    <row r="498" spans="3:6" s="22" customFormat="1" x14ac:dyDescent="0.2">
      <c r="C498" s="31"/>
      <c r="D498" s="31"/>
      <c r="F498" s="31"/>
    </row>
    <row r="499" spans="3:6" s="22" customFormat="1" x14ac:dyDescent="0.2">
      <c r="C499" s="31"/>
      <c r="D499" s="31"/>
      <c r="F499" s="31"/>
    </row>
    <row r="500" spans="3:6" s="22" customFormat="1" x14ac:dyDescent="0.2">
      <c r="C500" s="31"/>
      <c r="D500" s="31"/>
      <c r="F500" s="31"/>
    </row>
    <row r="501" spans="3:6" s="22" customFormat="1" x14ac:dyDescent="0.2">
      <c r="C501" s="31"/>
      <c r="D501" s="31"/>
      <c r="F501" s="31"/>
    </row>
    <row r="502" spans="3:6" s="22" customFormat="1" x14ac:dyDescent="0.2">
      <c r="C502" s="31"/>
      <c r="D502" s="31"/>
      <c r="F502" s="31"/>
    </row>
    <row r="503" spans="3:6" s="22" customFormat="1" x14ac:dyDescent="0.2">
      <c r="C503" s="31"/>
      <c r="D503" s="31"/>
      <c r="F503" s="31"/>
    </row>
    <row r="504" spans="3:6" s="22" customFormat="1" x14ac:dyDescent="0.2">
      <c r="C504" s="31"/>
      <c r="D504" s="31"/>
      <c r="F504" s="31"/>
    </row>
    <row r="505" spans="3:6" s="22" customFormat="1" x14ac:dyDescent="0.2">
      <c r="C505" s="31"/>
      <c r="D505" s="31"/>
      <c r="F505" s="31"/>
    </row>
    <row r="506" spans="3:6" s="22" customFormat="1" x14ac:dyDescent="0.2">
      <c r="C506" s="31"/>
      <c r="D506" s="31"/>
      <c r="F506" s="31"/>
    </row>
    <row r="507" spans="3:6" s="22" customFormat="1" x14ac:dyDescent="0.2">
      <c r="C507" s="31"/>
      <c r="D507" s="31"/>
      <c r="F507" s="31"/>
    </row>
    <row r="508" spans="3:6" s="22" customFormat="1" x14ac:dyDescent="0.2">
      <c r="C508" s="31"/>
      <c r="D508" s="31"/>
      <c r="F508" s="31"/>
    </row>
    <row r="509" spans="3:6" s="22" customFormat="1" x14ac:dyDescent="0.2">
      <c r="C509" s="31"/>
      <c r="D509" s="31"/>
      <c r="F509" s="31"/>
    </row>
    <row r="510" spans="3:6" s="22" customFormat="1" x14ac:dyDescent="0.2">
      <c r="C510" s="31"/>
      <c r="D510" s="31"/>
      <c r="F510" s="31"/>
    </row>
    <row r="511" spans="3:6" s="22" customFormat="1" x14ac:dyDescent="0.2">
      <c r="C511" s="31"/>
      <c r="D511" s="31"/>
      <c r="F511" s="31"/>
    </row>
    <row r="512" spans="3:6" s="22" customFormat="1" x14ac:dyDescent="0.2">
      <c r="C512" s="31"/>
      <c r="D512" s="31"/>
      <c r="F512" s="31"/>
    </row>
    <row r="513" spans="3:6" s="22" customFormat="1" x14ac:dyDescent="0.2">
      <c r="C513" s="31"/>
      <c r="D513" s="31"/>
      <c r="F513" s="31"/>
    </row>
    <row r="514" spans="3:6" s="22" customFormat="1" x14ac:dyDescent="0.2">
      <c r="C514" s="31"/>
      <c r="D514" s="31"/>
      <c r="F514" s="31"/>
    </row>
    <row r="515" spans="3:6" s="22" customFormat="1" x14ac:dyDescent="0.2">
      <c r="C515" s="31"/>
      <c r="D515" s="31"/>
      <c r="F515" s="31"/>
    </row>
    <row r="516" spans="3:6" s="22" customFormat="1" x14ac:dyDescent="0.2">
      <c r="C516" s="31"/>
      <c r="D516" s="31"/>
      <c r="F516" s="31"/>
    </row>
    <row r="517" spans="3:6" s="22" customFormat="1" x14ac:dyDescent="0.2">
      <c r="C517" s="31"/>
      <c r="D517" s="31"/>
      <c r="F517" s="31"/>
    </row>
    <row r="518" spans="3:6" s="22" customFormat="1" x14ac:dyDescent="0.2">
      <c r="C518" s="31"/>
      <c r="D518" s="31"/>
      <c r="F518" s="31"/>
    </row>
    <row r="519" spans="3:6" s="22" customFormat="1" x14ac:dyDescent="0.2">
      <c r="C519" s="31"/>
      <c r="D519" s="31"/>
      <c r="F519" s="31"/>
    </row>
    <row r="520" spans="3:6" s="22" customFormat="1" x14ac:dyDescent="0.2">
      <c r="C520" s="31"/>
      <c r="D520" s="31"/>
      <c r="F520" s="31"/>
    </row>
    <row r="521" spans="3:6" s="22" customFormat="1" x14ac:dyDescent="0.2">
      <c r="C521" s="31"/>
      <c r="D521" s="31"/>
      <c r="F521" s="31"/>
    </row>
    <row r="522" spans="3:6" s="22" customFormat="1" x14ac:dyDescent="0.2">
      <c r="C522" s="31"/>
      <c r="D522" s="31"/>
      <c r="F522" s="31"/>
    </row>
    <row r="523" spans="3:6" s="22" customFormat="1" x14ac:dyDescent="0.2">
      <c r="C523" s="31"/>
      <c r="D523" s="31"/>
      <c r="F523" s="31"/>
    </row>
    <row r="524" spans="3:6" s="22" customFormat="1" x14ac:dyDescent="0.2">
      <c r="C524" s="31"/>
      <c r="D524" s="31"/>
      <c r="F524" s="31"/>
    </row>
    <row r="525" spans="3:6" s="22" customFormat="1" x14ac:dyDescent="0.2">
      <c r="C525" s="31"/>
      <c r="D525" s="31"/>
      <c r="F525" s="31"/>
    </row>
    <row r="526" spans="3:6" s="22" customFormat="1" x14ac:dyDescent="0.2">
      <c r="C526" s="31"/>
      <c r="D526" s="31"/>
      <c r="F526" s="31"/>
    </row>
    <row r="527" spans="3:6" s="22" customFormat="1" x14ac:dyDescent="0.2">
      <c r="C527" s="31"/>
      <c r="D527" s="31"/>
      <c r="F527" s="31"/>
    </row>
    <row r="528" spans="3:6" s="22" customFormat="1" x14ac:dyDescent="0.2">
      <c r="C528" s="31"/>
      <c r="D528" s="31"/>
      <c r="F528" s="31"/>
    </row>
    <row r="529" spans="3:6" s="22" customFormat="1" x14ac:dyDescent="0.2">
      <c r="C529" s="31"/>
      <c r="D529" s="31"/>
      <c r="F529" s="31"/>
    </row>
    <row r="530" spans="3:6" s="22" customFormat="1" x14ac:dyDescent="0.2">
      <c r="C530" s="31"/>
      <c r="D530" s="31"/>
      <c r="F530" s="31"/>
    </row>
    <row r="531" spans="3:6" s="22" customFormat="1" x14ac:dyDescent="0.2">
      <c r="C531" s="31"/>
      <c r="D531" s="31"/>
      <c r="F531" s="31"/>
    </row>
    <row r="532" spans="3:6" s="22" customFormat="1" x14ac:dyDescent="0.2">
      <c r="C532" s="31"/>
      <c r="D532" s="31"/>
      <c r="F532" s="31"/>
    </row>
    <row r="533" spans="3:6" s="22" customFormat="1" x14ac:dyDescent="0.2">
      <c r="C533" s="31"/>
      <c r="D533" s="31"/>
      <c r="F533" s="31"/>
    </row>
    <row r="534" spans="3:6" s="22" customFormat="1" x14ac:dyDescent="0.2">
      <c r="C534" s="31"/>
      <c r="D534" s="31"/>
      <c r="F534" s="31"/>
    </row>
    <row r="535" spans="3:6" s="22" customFormat="1" x14ac:dyDescent="0.2">
      <c r="C535" s="31"/>
      <c r="D535" s="31"/>
      <c r="F535" s="31"/>
    </row>
    <row r="536" spans="3:6" s="22" customFormat="1" x14ac:dyDescent="0.2">
      <c r="C536" s="31"/>
      <c r="D536" s="31"/>
      <c r="F536" s="31"/>
    </row>
    <row r="537" spans="3:6" s="22" customFormat="1" x14ac:dyDescent="0.2">
      <c r="C537" s="31"/>
      <c r="D537" s="31"/>
      <c r="F537" s="31"/>
    </row>
    <row r="538" spans="3:6" s="22" customFormat="1" x14ac:dyDescent="0.2">
      <c r="C538" s="31"/>
      <c r="D538" s="31"/>
      <c r="F538" s="31"/>
    </row>
    <row r="539" spans="3:6" s="22" customFormat="1" x14ac:dyDescent="0.2">
      <c r="C539" s="31"/>
      <c r="D539" s="31"/>
      <c r="F539" s="31"/>
    </row>
    <row r="540" spans="3:6" s="22" customFormat="1" x14ac:dyDescent="0.2">
      <c r="C540" s="31"/>
      <c r="D540" s="31"/>
      <c r="F540" s="31"/>
    </row>
    <row r="541" spans="3:6" s="22" customFormat="1" x14ac:dyDescent="0.2">
      <c r="C541" s="31"/>
      <c r="D541" s="31"/>
      <c r="F541" s="31"/>
    </row>
    <row r="542" spans="3:6" s="22" customFormat="1" x14ac:dyDescent="0.2">
      <c r="C542" s="31"/>
      <c r="D542" s="31"/>
      <c r="F542" s="31"/>
    </row>
    <row r="543" spans="3:6" s="22" customFormat="1" x14ac:dyDescent="0.2">
      <c r="C543" s="31"/>
      <c r="D543" s="31"/>
      <c r="F543" s="31"/>
    </row>
    <row r="544" spans="3:6" s="22" customFormat="1" x14ac:dyDescent="0.2">
      <c r="C544" s="31"/>
      <c r="D544" s="31"/>
      <c r="F544" s="31"/>
    </row>
    <row r="545" spans="3:6" s="22" customFormat="1" x14ac:dyDescent="0.2">
      <c r="C545" s="31"/>
      <c r="D545" s="31"/>
      <c r="F545" s="31"/>
    </row>
    <row r="546" spans="3:6" s="22" customFormat="1" x14ac:dyDescent="0.2">
      <c r="C546" s="31"/>
      <c r="D546" s="31"/>
      <c r="F546" s="31"/>
    </row>
    <row r="547" spans="3:6" s="22" customFormat="1" x14ac:dyDescent="0.2">
      <c r="C547" s="31"/>
      <c r="D547" s="31"/>
      <c r="F547" s="31"/>
    </row>
    <row r="548" spans="3:6" s="22" customFormat="1" x14ac:dyDescent="0.2">
      <c r="C548" s="31"/>
      <c r="D548" s="31"/>
      <c r="F548" s="31"/>
    </row>
    <row r="549" spans="3:6" s="22" customFormat="1" x14ac:dyDescent="0.2">
      <c r="C549" s="31"/>
      <c r="D549" s="31"/>
      <c r="F549" s="31"/>
    </row>
    <row r="550" spans="3:6" s="22" customFormat="1" x14ac:dyDescent="0.2">
      <c r="C550" s="31"/>
      <c r="D550" s="31"/>
      <c r="F550" s="31"/>
    </row>
    <row r="551" spans="3:6" s="22" customFormat="1" x14ac:dyDescent="0.2">
      <c r="C551" s="31"/>
      <c r="D551" s="31"/>
      <c r="F551" s="31"/>
    </row>
    <row r="552" spans="3:6" s="22" customFormat="1" x14ac:dyDescent="0.2">
      <c r="C552" s="31"/>
      <c r="D552" s="31"/>
      <c r="F552" s="31"/>
    </row>
    <row r="553" spans="3:6" s="22" customFormat="1" x14ac:dyDescent="0.2">
      <c r="C553" s="31"/>
      <c r="D553" s="31"/>
      <c r="F553" s="31"/>
    </row>
    <row r="554" spans="3:6" s="22" customFormat="1" x14ac:dyDescent="0.2">
      <c r="C554" s="31"/>
      <c r="D554" s="31"/>
      <c r="F554" s="31"/>
    </row>
    <row r="555" spans="3:6" s="22" customFormat="1" x14ac:dyDescent="0.2">
      <c r="C555" s="31"/>
      <c r="D555" s="31"/>
      <c r="F555" s="31"/>
    </row>
    <row r="556" spans="3:6" s="22" customFormat="1" x14ac:dyDescent="0.2">
      <c r="C556" s="31"/>
      <c r="D556" s="31"/>
      <c r="F556" s="31"/>
    </row>
    <row r="557" spans="3:6" s="22" customFormat="1" x14ac:dyDescent="0.2">
      <c r="C557" s="31"/>
      <c r="D557" s="31"/>
      <c r="F557" s="31"/>
    </row>
    <row r="558" spans="3:6" s="22" customFormat="1" x14ac:dyDescent="0.2">
      <c r="C558" s="31"/>
      <c r="D558" s="31"/>
      <c r="F558" s="31"/>
    </row>
    <row r="559" spans="3:6" s="22" customFormat="1" x14ac:dyDescent="0.2">
      <c r="C559" s="31"/>
      <c r="D559" s="31"/>
      <c r="F559" s="31"/>
    </row>
    <row r="560" spans="3:6" s="22" customFormat="1" x14ac:dyDescent="0.2">
      <c r="C560" s="31"/>
      <c r="D560" s="31"/>
      <c r="F560" s="31"/>
    </row>
    <row r="561" spans="3:6" s="22" customFormat="1" x14ac:dyDescent="0.2">
      <c r="C561" s="31"/>
      <c r="D561" s="31"/>
      <c r="F561" s="31"/>
    </row>
    <row r="562" spans="3:6" s="22" customFormat="1" x14ac:dyDescent="0.2">
      <c r="C562" s="31"/>
      <c r="D562" s="31"/>
      <c r="F562" s="31"/>
    </row>
    <row r="563" spans="3:6" s="22" customFormat="1" x14ac:dyDescent="0.2">
      <c r="C563" s="31"/>
      <c r="D563" s="31"/>
      <c r="F563" s="31"/>
    </row>
    <row r="564" spans="3:6" s="22" customFormat="1" x14ac:dyDescent="0.2">
      <c r="C564" s="31"/>
      <c r="D564" s="31"/>
      <c r="F564" s="31"/>
    </row>
    <row r="565" spans="3:6" s="22" customFormat="1" x14ac:dyDescent="0.2">
      <c r="C565" s="31"/>
      <c r="D565" s="31"/>
      <c r="F565" s="31"/>
    </row>
    <row r="566" spans="3:6" s="22" customFormat="1" x14ac:dyDescent="0.2">
      <c r="C566" s="31"/>
      <c r="D566" s="31"/>
      <c r="F566" s="31"/>
    </row>
    <row r="567" spans="3:6" s="22" customFormat="1" x14ac:dyDescent="0.2">
      <c r="C567" s="31"/>
      <c r="D567" s="31"/>
      <c r="F567" s="31"/>
    </row>
    <row r="568" spans="3:6" s="22" customFormat="1" x14ac:dyDescent="0.2">
      <c r="C568" s="31"/>
      <c r="D568" s="31"/>
      <c r="F568" s="31"/>
    </row>
    <row r="569" spans="3:6" s="22" customFormat="1" x14ac:dyDescent="0.2">
      <c r="C569" s="31"/>
      <c r="D569" s="31"/>
      <c r="F569" s="31"/>
    </row>
    <row r="570" spans="3:6" s="22" customFormat="1" x14ac:dyDescent="0.2">
      <c r="C570" s="31"/>
      <c r="D570" s="31"/>
      <c r="F570" s="31"/>
    </row>
    <row r="571" spans="3:6" s="22" customFormat="1" x14ac:dyDescent="0.2">
      <c r="C571" s="31"/>
      <c r="D571" s="31"/>
      <c r="F571" s="31"/>
    </row>
    <row r="572" spans="3:6" s="22" customFormat="1" x14ac:dyDescent="0.2">
      <c r="C572" s="31"/>
      <c r="D572" s="31"/>
      <c r="F572" s="31"/>
    </row>
    <row r="573" spans="3:6" s="22" customFormat="1" x14ac:dyDescent="0.2">
      <c r="C573" s="31"/>
      <c r="D573" s="31"/>
      <c r="F573" s="31"/>
    </row>
    <row r="574" spans="3:6" s="22" customFormat="1" x14ac:dyDescent="0.2">
      <c r="C574" s="31"/>
      <c r="D574" s="31"/>
      <c r="F574" s="31"/>
    </row>
    <row r="575" spans="3:6" s="22" customFormat="1" x14ac:dyDescent="0.2">
      <c r="C575" s="31"/>
      <c r="D575" s="31"/>
      <c r="F575" s="31"/>
    </row>
    <row r="576" spans="3:6" s="22" customFormat="1" x14ac:dyDescent="0.2">
      <c r="C576" s="31"/>
      <c r="D576" s="31"/>
      <c r="F576" s="31"/>
    </row>
    <row r="577" spans="3:6" s="22" customFormat="1" x14ac:dyDescent="0.2">
      <c r="C577" s="31"/>
      <c r="D577" s="31"/>
      <c r="F577" s="31"/>
    </row>
    <row r="578" spans="3:6" s="22" customFormat="1" x14ac:dyDescent="0.2">
      <c r="C578" s="31"/>
      <c r="D578" s="31"/>
      <c r="F578" s="31"/>
    </row>
    <row r="579" spans="3:6" s="22" customFormat="1" x14ac:dyDescent="0.2">
      <c r="C579" s="31"/>
      <c r="D579" s="31"/>
      <c r="F579" s="31"/>
    </row>
    <row r="580" spans="3:6" s="22" customFormat="1" x14ac:dyDescent="0.2">
      <c r="C580" s="31"/>
      <c r="D580" s="31"/>
      <c r="F580" s="31"/>
    </row>
    <row r="581" spans="3:6" s="22" customFormat="1" x14ac:dyDescent="0.2">
      <c r="C581" s="31"/>
      <c r="D581" s="31"/>
      <c r="F581" s="31"/>
    </row>
    <row r="582" spans="3:6" s="22" customFormat="1" x14ac:dyDescent="0.2">
      <c r="C582" s="31"/>
      <c r="D582" s="31"/>
      <c r="F582" s="31"/>
    </row>
    <row r="583" spans="3:6" s="22" customFormat="1" x14ac:dyDescent="0.2">
      <c r="C583" s="31"/>
      <c r="D583" s="31"/>
      <c r="F583" s="31"/>
    </row>
    <row r="584" spans="3:6" s="22" customFormat="1" x14ac:dyDescent="0.2">
      <c r="C584" s="31"/>
      <c r="D584" s="31"/>
      <c r="F584" s="31"/>
    </row>
    <row r="585" spans="3:6" s="22" customFormat="1" x14ac:dyDescent="0.2">
      <c r="C585" s="31"/>
      <c r="D585" s="31"/>
      <c r="F585" s="31"/>
    </row>
    <row r="586" spans="3:6" s="22" customFormat="1" x14ac:dyDescent="0.2">
      <c r="C586" s="31"/>
      <c r="D586" s="31"/>
      <c r="F586" s="31"/>
    </row>
    <row r="587" spans="3:6" s="22" customFormat="1" x14ac:dyDescent="0.2">
      <c r="C587" s="31"/>
      <c r="D587" s="31"/>
      <c r="F587" s="31"/>
    </row>
    <row r="588" spans="3:6" s="22" customFormat="1" x14ac:dyDescent="0.2">
      <c r="C588" s="31"/>
      <c r="D588" s="31"/>
      <c r="F588" s="31"/>
    </row>
    <row r="589" spans="3:6" s="22" customFormat="1" x14ac:dyDescent="0.2">
      <c r="C589" s="31"/>
      <c r="D589" s="31"/>
      <c r="F589" s="31"/>
    </row>
    <row r="590" spans="3:6" s="22" customFormat="1" x14ac:dyDescent="0.2">
      <c r="C590" s="31"/>
      <c r="D590" s="31"/>
      <c r="F590" s="31"/>
    </row>
    <row r="591" spans="3:6" s="22" customFormat="1" x14ac:dyDescent="0.2">
      <c r="C591" s="31"/>
      <c r="D591" s="31"/>
      <c r="F591" s="31"/>
    </row>
    <row r="592" spans="3:6" s="22" customFormat="1" x14ac:dyDescent="0.2">
      <c r="C592" s="31"/>
      <c r="D592" s="31"/>
      <c r="F592" s="31"/>
    </row>
    <row r="593" spans="3:6" s="22" customFormat="1" x14ac:dyDescent="0.2">
      <c r="C593" s="31"/>
      <c r="D593" s="31"/>
      <c r="F593" s="31"/>
    </row>
    <row r="594" spans="3:6" s="22" customFormat="1" x14ac:dyDescent="0.2">
      <c r="C594" s="31"/>
      <c r="D594" s="31"/>
      <c r="F594" s="31"/>
    </row>
    <row r="595" spans="3:6" s="22" customFormat="1" x14ac:dyDescent="0.2">
      <c r="C595" s="31"/>
      <c r="D595" s="31"/>
      <c r="F595" s="31"/>
    </row>
    <row r="596" spans="3:6" s="22" customFormat="1" x14ac:dyDescent="0.2">
      <c r="C596" s="31"/>
      <c r="D596" s="31"/>
      <c r="F596" s="31"/>
    </row>
    <row r="597" spans="3:6" s="22" customFormat="1" x14ac:dyDescent="0.2">
      <c r="C597" s="31"/>
      <c r="D597" s="31"/>
      <c r="F597" s="31"/>
    </row>
    <row r="598" spans="3:6" s="22" customFormat="1" x14ac:dyDescent="0.2">
      <c r="C598" s="31"/>
      <c r="D598" s="31"/>
      <c r="F598" s="31"/>
    </row>
    <row r="599" spans="3:6" s="22" customFormat="1" x14ac:dyDescent="0.2">
      <c r="C599" s="31"/>
      <c r="D599" s="31"/>
      <c r="F599" s="31"/>
    </row>
    <row r="600" spans="3:6" s="22" customFormat="1" x14ac:dyDescent="0.2">
      <c r="C600" s="31"/>
      <c r="D600" s="31"/>
      <c r="F600" s="31"/>
    </row>
    <row r="601" spans="3:6" s="22" customFormat="1" x14ac:dyDescent="0.2">
      <c r="C601" s="31"/>
      <c r="D601" s="31"/>
      <c r="F601" s="31"/>
    </row>
    <row r="602" spans="3:6" s="22" customFormat="1" x14ac:dyDescent="0.2">
      <c r="C602" s="31"/>
      <c r="D602" s="31"/>
      <c r="F602" s="31"/>
    </row>
    <row r="603" spans="3:6" s="22" customFormat="1" x14ac:dyDescent="0.2">
      <c r="C603" s="31"/>
      <c r="D603" s="31"/>
      <c r="F603" s="31"/>
    </row>
    <row r="604" spans="3:6" s="22" customFormat="1" x14ac:dyDescent="0.2">
      <c r="C604" s="31"/>
      <c r="D604" s="31"/>
      <c r="F604" s="31"/>
    </row>
    <row r="605" spans="3:6" s="22" customFormat="1" x14ac:dyDescent="0.2">
      <c r="C605" s="31"/>
      <c r="D605" s="31"/>
      <c r="F605" s="31"/>
    </row>
    <row r="606" spans="3:6" s="22" customFormat="1" x14ac:dyDescent="0.2">
      <c r="C606" s="31"/>
      <c r="D606" s="31"/>
      <c r="F606" s="31"/>
    </row>
    <row r="607" spans="3:6" s="22" customFormat="1" x14ac:dyDescent="0.2">
      <c r="C607" s="31"/>
      <c r="D607" s="31"/>
      <c r="F607" s="31"/>
    </row>
    <row r="608" spans="3:6" s="22" customFormat="1" x14ac:dyDescent="0.2">
      <c r="C608" s="31"/>
      <c r="D608" s="31"/>
      <c r="F608" s="31"/>
    </row>
    <row r="609" spans="3:6" s="22" customFormat="1" x14ac:dyDescent="0.2">
      <c r="C609" s="31"/>
      <c r="D609" s="31"/>
      <c r="F609" s="31"/>
    </row>
    <row r="610" spans="3:6" s="22" customFormat="1" x14ac:dyDescent="0.2">
      <c r="C610" s="31"/>
      <c r="D610" s="31"/>
      <c r="F610" s="31"/>
    </row>
    <row r="611" spans="3:6" s="22" customFormat="1" x14ac:dyDescent="0.2">
      <c r="C611" s="31"/>
      <c r="D611" s="31"/>
      <c r="F611" s="31"/>
    </row>
    <row r="612" spans="3:6" s="22" customFormat="1" x14ac:dyDescent="0.2">
      <c r="C612" s="31"/>
      <c r="D612" s="31"/>
      <c r="F612" s="31"/>
    </row>
    <row r="613" spans="3:6" s="22" customFormat="1" x14ac:dyDescent="0.2">
      <c r="C613" s="31"/>
      <c r="D613" s="31"/>
      <c r="F613" s="31"/>
    </row>
    <row r="614" spans="3:6" s="22" customFormat="1" x14ac:dyDescent="0.2">
      <c r="C614" s="31"/>
      <c r="D614" s="31"/>
      <c r="F614" s="31"/>
    </row>
    <row r="615" spans="3:6" s="22" customFormat="1" x14ac:dyDescent="0.2">
      <c r="C615" s="31"/>
      <c r="D615" s="31"/>
      <c r="F615" s="31"/>
    </row>
    <row r="616" spans="3:6" s="22" customFormat="1" x14ac:dyDescent="0.2">
      <c r="C616" s="31"/>
      <c r="D616" s="31"/>
      <c r="F616" s="31"/>
    </row>
    <row r="617" spans="3:6" s="22" customFormat="1" x14ac:dyDescent="0.2">
      <c r="C617" s="31"/>
      <c r="D617" s="31"/>
      <c r="F617" s="31"/>
    </row>
    <row r="618" spans="3:6" s="22" customFormat="1" x14ac:dyDescent="0.2">
      <c r="C618" s="31"/>
      <c r="D618" s="31"/>
      <c r="F618" s="31"/>
    </row>
    <row r="619" spans="3:6" s="22" customFormat="1" x14ac:dyDescent="0.2">
      <c r="C619" s="31"/>
      <c r="D619" s="31"/>
      <c r="F619" s="31"/>
    </row>
    <row r="620" spans="3:6" s="22" customFormat="1" x14ac:dyDescent="0.2">
      <c r="C620" s="31"/>
      <c r="D620" s="31"/>
      <c r="F620" s="31"/>
    </row>
    <row r="621" spans="3:6" s="22" customFormat="1" x14ac:dyDescent="0.2">
      <c r="C621" s="31"/>
      <c r="D621" s="31"/>
      <c r="F621" s="31"/>
    </row>
    <row r="622" spans="3:6" s="22" customFormat="1" x14ac:dyDescent="0.2">
      <c r="C622" s="31"/>
      <c r="D622" s="31"/>
      <c r="F622" s="31"/>
    </row>
    <row r="623" spans="3:6" s="22" customFormat="1" x14ac:dyDescent="0.2">
      <c r="C623" s="31"/>
      <c r="D623" s="31"/>
      <c r="F623" s="31"/>
    </row>
    <row r="624" spans="3:6" s="22" customFormat="1" x14ac:dyDescent="0.2">
      <c r="C624" s="31"/>
      <c r="D624" s="31"/>
      <c r="F624" s="31"/>
    </row>
    <row r="625" spans="3:6" s="22" customFormat="1" x14ac:dyDescent="0.2">
      <c r="C625" s="31"/>
      <c r="D625" s="31"/>
      <c r="F625" s="31"/>
    </row>
    <row r="626" spans="3:6" s="22" customFormat="1" x14ac:dyDescent="0.2">
      <c r="C626" s="31"/>
      <c r="D626" s="31"/>
      <c r="F626" s="31"/>
    </row>
    <row r="627" spans="3:6" s="22" customFormat="1" x14ac:dyDescent="0.2">
      <c r="C627" s="31"/>
      <c r="D627" s="31"/>
      <c r="F627" s="31"/>
    </row>
    <row r="628" spans="3:6" s="22" customFormat="1" x14ac:dyDescent="0.2">
      <c r="C628" s="31"/>
      <c r="D628" s="31"/>
      <c r="F628" s="31"/>
    </row>
    <row r="629" spans="3:6" s="22" customFormat="1" x14ac:dyDescent="0.2">
      <c r="C629" s="31"/>
      <c r="D629" s="31"/>
      <c r="F629" s="31"/>
    </row>
    <row r="630" spans="3:6" s="22" customFormat="1" x14ac:dyDescent="0.2">
      <c r="C630" s="31"/>
      <c r="D630" s="31"/>
      <c r="F630" s="31"/>
    </row>
    <row r="631" spans="3:6" s="22" customFormat="1" x14ac:dyDescent="0.2">
      <c r="C631" s="31"/>
      <c r="D631" s="31"/>
      <c r="F631" s="31"/>
    </row>
    <row r="632" spans="3:6" s="22" customFormat="1" x14ac:dyDescent="0.2">
      <c r="C632" s="31"/>
      <c r="D632" s="31"/>
      <c r="F632" s="31"/>
    </row>
    <row r="633" spans="3:6" s="22" customFormat="1" x14ac:dyDescent="0.2">
      <c r="C633" s="31"/>
      <c r="D633" s="31"/>
      <c r="F633" s="31"/>
    </row>
    <row r="634" spans="3:6" s="22" customFormat="1" x14ac:dyDescent="0.2">
      <c r="C634" s="31"/>
      <c r="D634" s="31"/>
      <c r="F634" s="31"/>
    </row>
    <row r="635" spans="3:6" s="22" customFormat="1" x14ac:dyDescent="0.2">
      <c r="C635" s="31"/>
      <c r="D635" s="31"/>
      <c r="F635" s="31"/>
    </row>
    <row r="636" spans="3:6" s="22" customFormat="1" x14ac:dyDescent="0.2">
      <c r="C636" s="31"/>
      <c r="D636" s="31"/>
      <c r="F636" s="31"/>
    </row>
    <row r="637" spans="3:6" s="22" customFormat="1" x14ac:dyDescent="0.2">
      <c r="C637" s="31"/>
      <c r="D637" s="31"/>
      <c r="F637" s="31"/>
    </row>
    <row r="638" spans="3:6" s="22" customFormat="1" x14ac:dyDescent="0.2">
      <c r="C638" s="31"/>
      <c r="D638" s="31"/>
      <c r="F638" s="31"/>
    </row>
    <row r="639" spans="3:6" s="22" customFormat="1" x14ac:dyDescent="0.2">
      <c r="C639" s="31"/>
      <c r="D639" s="31"/>
      <c r="F639" s="31"/>
    </row>
    <row r="640" spans="3:6" s="22" customFormat="1" x14ac:dyDescent="0.2">
      <c r="C640" s="31"/>
      <c r="D640" s="31"/>
      <c r="F640" s="31"/>
    </row>
    <row r="641" spans="3:6" s="22" customFormat="1" x14ac:dyDescent="0.2">
      <c r="C641" s="31"/>
      <c r="D641" s="31"/>
      <c r="F641" s="31"/>
    </row>
    <row r="642" spans="3:6" s="22" customFormat="1" x14ac:dyDescent="0.2">
      <c r="C642" s="31"/>
      <c r="D642" s="31"/>
      <c r="F642" s="31"/>
    </row>
    <row r="643" spans="3:6" s="22" customFormat="1" x14ac:dyDescent="0.2">
      <c r="C643" s="31"/>
      <c r="D643" s="31"/>
      <c r="F643" s="31"/>
    </row>
    <row r="644" spans="3:6" s="22" customFormat="1" x14ac:dyDescent="0.2">
      <c r="C644" s="31"/>
      <c r="D644" s="31"/>
      <c r="F644" s="31"/>
    </row>
    <row r="645" spans="3:6" s="22" customFormat="1" x14ac:dyDescent="0.2">
      <c r="C645" s="31"/>
      <c r="D645" s="31"/>
      <c r="F645" s="31"/>
    </row>
    <row r="646" spans="3:6" s="22" customFormat="1" x14ac:dyDescent="0.2">
      <c r="C646" s="31"/>
      <c r="D646" s="31"/>
      <c r="F646" s="31"/>
    </row>
    <row r="647" spans="3:6" s="22" customFormat="1" x14ac:dyDescent="0.2">
      <c r="C647" s="31"/>
      <c r="D647" s="31"/>
      <c r="F647" s="31"/>
    </row>
    <row r="648" spans="3:6" s="22" customFormat="1" x14ac:dyDescent="0.2">
      <c r="C648" s="31"/>
      <c r="D648" s="31"/>
      <c r="F648" s="31"/>
    </row>
    <row r="649" spans="3:6" s="22" customFormat="1" x14ac:dyDescent="0.2">
      <c r="C649" s="31"/>
      <c r="D649" s="31"/>
      <c r="F649" s="31"/>
    </row>
    <row r="650" spans="3:6" s="22" customFormat="1" x14ac:dyDescent="0.2">
      <c r="C650" s="31"/>
      <c r="D650" s="31"/>
      <c r="F650" s="31"/>
    </row>
    <row r="651" spans="3:6" s="22" customFormat="1" x14ac:dyDescent="0.2">
      <c r="C651" s="31"/>
      <c r="D651" s="31"/>
      <c r="F651" s="31"/>
    </row>
    <row r="652" spans="3:6" s="22" customFormat="1" x14ac:dyDescent="0.2">
      <c r="C652" s="31"/>
      <c r="D652" s="31"/>
      <c r="F652" s="31"/>
    </row>
    <row r="653" spans="3:6" s="22" customFormat="1" x14ac:dyDescent="0.2">
      <c r="C653" s="31"/>
      <c r="D653" s="31"/>
      <c r="F653" s="31"/>
    </row>
    <row r="654" spans="3:6" s="22" customFormat="1" x14ac:dyDescent="0.2">
      <c r="C654" s="31"/>
      <c r="D654" s="31"/>
      <c r="F654" s="31"/>
    </row>
    <row r="655" spans="3:6" s="22" customFormat="1" x14ac:dyDescent="0.2">
      <c r="C655" s="31"/>
      <c r="D655" s="31"/>
      <c r="F655" s="31"/>
    </row>
    <row r="656" spans="3:6" s="22" customFormat="1" x14ac:dyDescent="0.2">
      <c r="C656" s="31"/>
      <c r="D656" s="31"/>
      <c r="F656" s="31"/>
    </row>
    <row r="657" spans="3:6" s="22" customFormat="1" x14ac:dyDescent="0.2">
      <c r="C657" s="31"/>
      <c r="D657" s="31"/>
      <c r="F657" s="31"/>
    </row>
    <row r="658" spans="3:6" s="22" customFormat="1" x14ac:dyDescent="0.2">
      <c r="C658" s="31"/>
      <c r="D658" s="31"/>
      <c r="F658" s="31"/>
    </row>
    <row r="659" spans="3:6" s="22" customFormat="1" x14ac:dyDescent="0.2">
      <c r="C659" s="31"/>
      <c r="D659" s="31"/>
      <c r="F659" s="31"/>
    </row>
    <row r="660" spans="3:6" s="22" customFormat="1" x14ac:dyDescent="0.2">
      <c r="C660" s="31"/>
      <c r="D660" s="31"/>
      <c r="F660" s="31"/>
    </row>
    <row r="661" spans="3:6" s="22" customFormat="1" x14ac:dyDescent="0.2">
      <c r="C661" s="31"/>
      <c r="D661" s="31"/>
      <c r="F661" s="31"/>
    </row>
    <row r="662" spans="3:6" s="22" customFormat="1" x14ac:dyDescent="0.2">
      <c r="C662" s="31"/>
      <c r="D662" s="31"/>
      <c r="F662" s="31"/>
    </row>
    <row r="663" spans="3:6" s="22" customFormat="1" x14ac:dyDescent="0.2">
      <c r="C663" s="31"/>
      <c r="D663" s="31"/>
      <c r="F663" s="31"/>
    </row>
    <row r="664" spans="3:6" s="22" customFormat="1" x14ac:dyDescent="0.2">
      <c r="C664" s="31"/>
      <c r="D664" s="31"/>
      <c r="F664" s="31"/>
    </row>
    <row r="665" spans="3:6" s="22" customFormat="1" x14ac:dyDescent="0.2">
      <c r="C665" s="31"/>
      <c r="D665" s="31"/>
      <c r="F665" s="31"/>
    </row>
    <row r="666" spans="3:6" s="22" customFormat="1" x14ac:dyDescent="0.2">
      <c r="C666" s="31"/>
      <c r="D666" s="31"/>
      <c r="F666" s="31"/>
    </row>
    <row r="667" spans="3:6" s="22" customFormat="1" x14ac:dyDescent="0.2">
      <c r="C667" s="31"/>
      <c r="D667" s="31"/>
      <c r="F667" s="31"/>
    </row>
    <row r="668" spans="3:6" s="22" customFormat="1" x14ac:dyDescent="0.2">
      <c r="C668" s="31"/>
      <c r="D668" s="31"/>
      <c r="F668" s="31"/>
    </row>
    <row r="669" spans="3:6" s="22" customFormat="1" x14ac:dyDescent="0.2">
      <c r="C669" s="31"/>
      <c r="D669" s="31"/>
      <c r="F669" s="31"/>
    </row>
    <row r="670" spans="3:6" s="22" customFormat="1" x14ac:dyDescent="0.2">
      <c r="C670" s="31"/>
      <c r="D670" s="31"/>
      <c r="F670" s="31"/>
    </row>
    <row r="671" spans="3:6" s="22" customFormat="1" x14ac:dyDescent="0.2">
      <c r="C671" s="31"/>
      <c r="D671" s="31"/>
      <c r="F671" s="31"/>
    </row>
    <row r="672" spans="3:6" s="22" customFormat="1" x14ac:dyDescent="0.2">
      <c r="C672" s="31"/>
      <c r="D672" s="31"/>
      <c r="F672" s="31"/>
    </row>
    <row r="673" spans="3:6" s="22" customFormat="1" x14ac:dyDescent="0.2">
      <c r="C673" s="31"/>
      <c r="D673" s="31"/>
      <c r="F673" s="31"/>
    </row>
    <row r="674" spans="3:6" s="22" customFormat="1" x14ac:dyDescent="0.2">
      <c r="C674" s="31"/>
      <c r="D674" s="31"/>
      <c r="F674" s="31"/>
    </row>
    <row r="675" spans="3:6" s="22" customFormat="1" x14ac:dyDescent="0.2">
      <c r="C675" s="31"/>
      <c r="D675" s="31"/>
      <c r="F675" s="31"/>
    </row>
    <row r="676" spans="3:6" s="22" customFormat="1" x14ac:dyDescent="0.2">
      <c r="C676" s="31"/>
      <c r="D676" s="31"/>
      <c r="F676" s="31"/>
    </row>
    <row r="677" spans="3:6" s="22" customFormat="1" x14ac:dyDescent="0.2">
      <c r="C677" s="31"/>
      <c r="D677" s="31"/>
      <c r="F677" s="31"/>
    </row>
    <row r="678" spans="3:6" s="22" customFormat="1" x14ac:dyDescent="0.2">
      <c r="C678" s="31"/>
      <c r="D678" s="31"/>
      <c r="F678" s="31"/>
    </row>
    <row r="679" spans="3:6" s="22" customFormat="1" x14ac:dyDescent="0.2">
      <c r="C679" s="31"/>
      <c r="D679" s="31"/>
      <c r="F679" s="31"/>
    </row>
    <row r="680" spans="3:6" s="22" customFormat="1" x14ac:dyDescent="0.2">
      <c r="C680" s="31"/>
      <c r="D680" s="31"/>
      <c r="F680" s="31"/>
    </row>
    <row r="681" spans="3:6" s="22" customFormat="1" x14ac:dyDescent="0.2">
      <c r="C681" s="31"/>
      <c r="D681" s="31"/>
      <c r="F681" s="31"/>
    </row>
    <row r="682" spans="3:6" s="22" customFormat="1" x14ac:dyDescent="0.2">
      <c r="C682" s="31"/>
      <c r="D682" s="31"/>
      <c r="F682" s="31"/>
    </row>
    <row r="683" spans="3:6" s="22" customFormat="1" x14ac:dyDescent="0.2">
      <c r="C683" s="31"/>
      <c r="D683" s="31"/>
      <c r="F683" s="31"/>
    </row>
    <row r="684" spans="3:6" s="22" customFormat="1" x14ac:dyDescent="0.2">
      <c r="C684" s="31"/>
      <c r="D684" s="31"/>
      <c r="F684" s="31"/>
    </row>
    <row r="685" spans="3:6" s="22" customFormat="1" x14ac:dyDescent="0.2">
      <c r="C685" s="31"/>
      <c r="D685" s="31"/>
      <c r="F685" s="31"/>
    </row>
    <row r="686" spans="3:6" s="22" customFormat="1" x14ac:dyDescent="0.2">
      <c r="C686" s="31"/>
      <c r="D686" s="31"/>
      <c r="F686" s="31"/>
    </row>
    <row r="687" spans="3:6" s="22" customFormat="1" x14ac:dyDescent="0.2">
      <c r="C687" s="31"/>
      <c r="D687" s="31"/>
      <c r="F687" s="31"/>
    </row>
    <row r="688" spans="3:6" s="22" customFormat="1" x14ac:dyDescent="0.2">
      <c r="C688" s="31"/>
      <c r="D688" s="31"/>
      <c r="F688" s="31"/>
    </row>
    <row r="689" spans="3:6" s="22" customFormat="1" x14ac:dyDescent="0.2">
      <c r="C689" s="31"/>
      <c r="D689" s="31"/>
      <c r="F689" s="31"/>
    </row>
    <row r="690" spans="3:6" s="22" customFormat="1" x14ac:dyDescent="0.2">
      <c r="C690" s="31"/>
      <c r="D690" s="31"/>
      <c r="F690" s="31"/>
    </row>
    <row r="691" spans="3:6" s="22" customFormat="1" x14ac:dyDescent="0.2">
      <c r="C691" s="31"/>
      <c r="D691" s="31"/>
      <c r="F691" s="31"/>
    </row>
    <row r="692" spans="3:6" s="22" customFormat="1" x14ac:dyDescent="0.2">
      <c r="C692" s="31"/>
      <c r="D692" s="31"/>
      <c r="F692" s="31"/>
    </row>
    <row r="693" spans="3:6" s="22" customFormat="1" x14ac:dyDescent="0.2">
      <c r="C693" s="31"/>
      <c r="D693" s="31"/>
      <c r="F693" s="31"/>
    </row>
    <row r="694" spans="3:6" s="22" customFormat="1" x14ac:dyDescent="0.2">
      <c r="C694" s="31"/>
      <c r="D694" s="31"/>
      <c r="F694" s="31"/>
    </row>
    <row r="695" spans="3:6" s="22" customFormat="1" x14ac:dyDescent="0.2">
      <c r="C695" s="31"/>
      <c r="D695" s="31"/>
      <c r="F695" s="31"/>
    </row>
    <row r="696" spans="3:6" s="22" customFormat="1" x14ac:dyDescent="0.2">
      <c r="C696" s="31"/>
      <c r="D696" s="31"/>
      <c r="F696" s="31"/>
    </row>
    <row r="697" spans="3:6" s="22" customFormat="1" x14ac:dyDescent="0.2">
      <c r="C697" s="31"/>
      <c r="D697" s="31"/>
      <c r="F697" s="31"/>
    </row>
    <row r="698" spans="3:6" s="22" customFormat="1" x14ac:dyDescent="0.2">
      <c r="C698" s="31"/>
      <c r="D698" s="31"/>
      <c r="F698" s="31"/>
    </row>
    <row r="699" spans="3:6" s="22" customFormat="1" x14ac:dyDescent="0.2">
      <c r="C699" s="31"/>
      <c r="D699" s="31"/>
      <c r="F699" s="31"/>
    </row>
    <row r="700" spans="3:6" s="22" customFormat="1" x14ac:dyDescent="0.2">
      <c r="C700" s="31"/>
      <c r="D700" s="31"/>
      <c r="F700" s="31"/>
    </row>
    <row r="701" spans="3:6" s="22" customFormat="1" x14ac:dyDescent="0.2">
      <c r="C701" s="31"/>
      <c r="D701" s="31"/>
      <c r="F701" s="31"/>
    </row>
    <row r="702" spans="3:6" s="22" customFormat="1" x14ac:dyDescent="0.2">
      <c r="C702" s="31"/>
      <c r="D702" s="31"/>
      <c r="F702" s="31"/>
    </row>
    <row r="703" spans="3:6" s="22" customFormat="1" x14ac:dyDescent="0.2">
      <c r="C703" s="31"/>
      <c r="D703" s="31"/>
      <c r="F703" s="31"/>
    </row>
    <row r="704" spans="3:6" s="22" customFormat="1" x14ac:dyDescent="0.2">
      <c r="C704" s="31"/>
      <c r="D704" s="31"/>
      <c r="F704" s="31"/>
    </row>
    <row r="705" spans="3:6" s="22" customFormat="1" x14ac:dyDescent="0.2">
      <c r="C705" s="31"/>
      <c r="D705" s="31"/>
      <c r="F705" s="31"/>
    </row>
    <row r="706" spans="3:6" s="22" customFormat="1" x14ac:dyDescent="0.2">
      <c r="C706" s="31"/>
      <c r="D706" s="31"/>
      <c r="F706" s="31"/>
    </row>
    <row r="707" spans="3:6" s="22" customFormat="1" x14ac:dyDescent="0.2">
      <c r="C707" s="31"/>
      <c r="D707" s="31"/>
      <c r="F707" s="31"/>
    </row>
    <row r="708" spans="3:6" s="22" customFormat="1" x14ac:dyDescent="0.2">
      <c r="C708" s="31"/>
      <c r="D708" s="31"/>
      <c r="F708" s="31"/>
    </row>
    <row r="709" spans="3:6" s="22" customFormat="1" x14ac:dyDescent="0.2">
      <c r="C709" s="31"/>
      <c r="D709" s="31"/>
      <c r="F709" s="31"/>
    </row>
    <row r="710" spans="3:6" s="22" customFormat="1" x14ac:dyDescent="0.2">
      <c r="C710" s="31"/>
      <c r="D710" s="31"/>
      <c r="F710" s="31"/>
    </row>
    <row r="711" spans="3:6" s="22" customFormat="1" x14ac:dyDescent="0.2">
      <c r="C711" s="31"/>
      <c r="D711" s="31"/>
      <c r="F711" s="31"/>
    </row>
    <row r="712" spans="3:6" s="22" customFormat="1" x14ac:dyDescent="0.2">
      <c r="C712" s="31"/>
      <c r="D712" s="31"/>
      <c r="F712" s="31"/>
    </row>
    <row r="713" spans="3:6" s="22" customFormat="1" x14ac:dyDescent="0.2">
      <c r="C713" s="31"/>
      <c r="D713" s="31"/>
      <c r="F713" s="31"/>
    </row>
    <row r="714" spans="3:6" s="22" customFormat="1" x14ac:dyDescent="0.2">
      <c r="C714" s="31"/>
      <c r="D714" s="31"/>
      <c r="F714" s="31"/>
    </row>
    <row r="715" spans="3:6" s="22" customFormat="1" x14ac:dyDescent="0.2">
      <c r="C715" s="31"/>
      <c r="D715" s="31"/>
      <c r="F715" s="31"/>
    </row>
    <row r="716" spans="3:6" s="22" customFormat="1" x14ac:dyDescent="0.2">
      <c r="C716" s="31"/>
      <c r="D716" s="31"/>
      <c r="F716" s="31"/>
    </row>
    <row r="717" spans="3:6" s="22" customFormat="1" x14ac:dyDescent="0.2">
      <c r="C717" s="31"/>
      <c r="D717" s="31"/>
      <c r="F717" s="31"/>
    </row>
    <row r="718" spans="3:6" s="22" customFormat="1" x14ac:dyDescent="0.2">
      <c r="C718" s="31"/>
      <c r="D718" s="31"/>
      <c r="F718" s="31"/>
    </row>
    <row r="719" spans="3:6" s="22" customFormat="1" x14ac:dyDescent="0.2">
      <c r="C719" s="31"/>
      <c r="D719" s="31"/>
      <c r="F719" s="31"/>
    </row>
    <row r="720" spans="3:6" s="22" customFormat="1" x14ac:dyDescent="0.2">
      <c r="C720" s="31"/>
      <c r="D720" s="31"/>
      <c r="F720" s="31"/>
    </row>
    <row r="721" spans="3:6" s="22" customFormat="1" x14ac:dyDescent="0.2">
      <c r="C721" s="31"/>
      <c r="D721" s="31"/>
      <c r="F721" s="31"/>
    </row>
    <row r="722" spans="3:6" s="22" customFormat="1" x14ac:dyDescent="0.2">
      <c r="C722" s="31"/>
      <c r="D722" s="31"/>
      <c r="F722" s="31"/>
    </row>
    <row r="723" spans="3:6" s="22" customFormat="1" x14ac:dyDescent="0.2">
      <c r="C723" s="31"/>
      <c r="D723" s="31"/>
      <c r="F723" s="31"/>
    </row>
    <row r="724" spans="3:6" s="22" customFormat="1" x14ac:dyDescent="0.2">
      <c r="C724" s="31"/>
      <c r="D724" s="31"/>
      <c r="F724" s="31"/>
    </row>
    <row r="725" spans="3:6" s="22" customFormat="1" x14ac:dyDescent="0.2">
      <c r="C725" s="31"/>
      <c r="D725" s="31"/>
      <c r="F725" s="31"/>
    </row>
    <row r="726" spans="3:6" s="22" customFormat="1" x14ac:dyDescent="0.2">
      <c r="C726" s="31"/>
      <c r="D726" s="31"/>
      <c r="F726" s="31"/>
    </row>
    <row r="727" spans="3:6" s="22" customFormat="1" x14ac:dyDescent="0.2">
      <c r="C727" s="31"/>
      <c r="D727" s="31"/>
      <c r="F727" s="31"/>
    </row>
    <row r="728" spans="3:6" s="22" customFormat="1" x14ac:dyDescent="0.2">
      <c r="C728" s="31"/>
      <c r="D728" s="31"/>
      <c r="F728" s="31"/>
    </row>
    <row r="729" spans="3:6" s="22" customFormat="1" x14ac:dyDescent="0.2">
      <c r="C729" s="31"/>
      <c r="D729" s="31"/>
      <c r="F729" s="31"/>
    </row>
    <row r="730" spans="3:6" s="22" customFormat="1" x14ac:dyDescent="0.2">
      <c r="C730" s="31"/>
      <c r="D730" s="31"/>
      <c r="F730" s="31"/>
    </row>
    <row r="731" spans="3:6" s="22" customFormat="1" x14ac:dyDescent="0.2">
      <c r="C731" s="31"/>
      <c r="D731" s="31"/>
      <c r="F731" s="31"/>
    </row>
    <row r="732" spans="3:6" s="22" customFormat="1" x14ac:dyDescent="0.2">
      <c r="C732" s="31"/>
      <c r="D732" s="31"/>
      <c r="F732" s="31"/>
    </row>
    <row r="733" spans="3:6" s="22" customFormat="1" x14ac:dyDescent="0.2">
      <c r="C733" s="31"/>
      <c r="D733" s="31"/>
      <c r="F733" s="31"/>
    </row>
    <row r="734" spans="3:6" s="22" customFormat="1" x14ac:dyDescent="0.2">
      <c r="C734" s="31"/>
      <c r="D734" s="31"/>
      <c r="F734" s="31"/>
    </row>
    <row r="735" spans="3:6" s="22" customFormat="1" x14ac:dyDescent="0.2">
      <c r="C735" s="31"/>
      <c r="D735" s="31"/>
      <c r="F735" s="31"/>
    </row>
    <row r="736" spans="3:6" s="22" customFormat="1" x14ac:dyDescent="0.2">
      <c r="C736" s="31"/>
      <c r="D736" s="31"/>
      <c r="F736" s="31"/>
    </row>
    <row r="737" spans="3:6" s="22" customFormat="1" x14ac:dyDescent="0.2">
      <c r="C737" s="31"/>
      <c r="D737" s="31"/>
      <c r="F737" s="31"/>
    </row>
    <row r="738" spans="3:6" s="22" customFormat="1" x14ac:dyDescent="0.2">
      <c r="C738" s="31"/>
      <c r="D738" s="31"/>
      <c r="F738" s="31"/>
    </row>
    <row r="739" spans="3:6" s="22" customFormat="1" x14ac:dyDescent="0.2">
      <c r="C739" s="31"/>
      <c r="D739" s="31"/>
      <c r="F739" s="31"/>
    </row>
    <row r="740" spans="3:6" s="22" customFormat="1" x14ac:dyDescent="0.2">
      <c r="C740" s="31"/>
      <c r="D740" s="31"/>
      <c r="F740" s="31"/>
    </row>
    <row r="741" spans="3:6" s="22" customFormat="1" x14ac:dyDescent="0.2">
      <c r="C741" s="31"/>
      <c r="D741" s="31"/>
      <c r="F741" s="31"/>
    </row>
    <row r="742" spans="3:6" s="22" customFormat="1" x14ac:dyDescent="0.2">
      <c r="C742" s="31"/>
      <c r="D742" s="31"/>
      <c r="F742" s="31"/>
    </row>
    <row r="743" spans="3:6" s="22" customFormat="1" x14ac:dyDescent="0.2">
      <c r="C743" s="31"/>
      <c r="D743" s="31"/>
      <c r="F743" s="31"/>
    </row>
    <row r="744" spans="3:6" s="22" customFormat="1" x14ac:dyDescent="0.2">
      <c r="C744" s="31"/>
      <c r="D744" s="31"/>
      <c r="F744" s="31"/>
    </row>
    <row r="745" spans="3:6" s="22" customFormat="1" x14ac:dyDescent="0.2">
      <c r="C745" s="31"/>
      <c r="D745" s="31"/>
      <c r="F745" s="31"/>
    </row>
    <row r="746" spans="3:6" s="22" customFormat="1" x14ac:dyDescent="0.2">
      <c r="C746" s="31"/>
      <c r="D746" s="31"/>
      <c r="F746" s="31"/>
    </row>
    <row r="747" spans="3:6" s="22" customFormat="1" x14ac:dyDescent="0.2">
      <c r="C747" s="31"/>
      <c r="D747" s="31"/>
      <c r="F747" s="31"/>
    </row>
    <row r="748" spans="3:6" s="22" customFormat="1" x14ac:dyDescent="0.2">
      <c r="C748" s="31"/>
      <c r="D748" s="31"/>
      <c r="F748" s="31"/>
    </row>
    <row r="749" spans="3:6" s="22" customFormat="1" x14ac:dyDescent="0.2">
      <c r="C749" s="31"/>
      <c r="D749" s="31"/>
      <c r="F749" s="31"/>
    </row>
    <row r="750" spans="3:6" s="22" customFormat="1" x14ac:dyDescent="0.2">
      <c r="C750" s="31"/>
      <c r="D750" s="31"/>
      <c r="F750" s="31"/>
    </row>
    <row r="751" spans="3:6" s="22" customFormat="1" x14ac:dyDescent="0.2">
      <c r="C751" s="31"/>
      <c r="D751" s="31"/>
      <c r="F751" s="31"/>
    </row>
    <row r="752" spans="3:6" s="22" customFormat="1" x14ac:dyDescent="0.2">
      <c r="C752" s="31"/>
      <c r="D752" s="31"/>
      <c r="F752" s="31"/>
    </row>
    <row r="753" spans="3:6" s="22" customFormat="1" x14ac:dyDescent="0.2">
      <c r="C753" s="31"/>
      <c r="D753" s="31"/>
      <c r="F753" s="31"/>
    </row>
    <row r="754" spans="3:6" s="22" customFormat="1" x14ac:dyDescent="0.2">
      <c r="C754" s="31"/>
      <c r="D754" s="31"/>
      <c r="F754" s="31"/>
    </row>
    <row r="755" spans="3:6" s="22" customFormat="1" x14ac:dyDescent="0.2">
      <c r="C755" s="31"/>
      <c r="D755" s="31"/>
      <c r="F755" s="31"/>
    </row>
    <row r="756" spans="3:6" s="22" customFormat="1" x14ac:dyDescent="0.2">
      <c r="C756" s="31"/>
      <c r="D756" s="31"/>
      <c r="F756" s="31"/>
    </row>
    <row r="757" spans="3:6" s="22" customFormat="1" x14ac:dyDescent="0.2">
      <c r="C757" s="31"/>
      <c r="D757" s="31"/>
      <c r="F757" s="31"/>
    </row>
    <row r="758" spans="3:6" s="22" customFormat="1" x14ac:dyDescent="0.2">
      <c r="C758" s="31"/>
      <c r="D758" s="31"/>
      <c r="F758" s="31"/>
    </row>
    <row r="759" spans="3:6" s="22" customFormat="1" x14ac:dyDescent="0.2">
      <c r="C759" s="31"/>
      <c r="D759" s="31"/>
      <c r="F759" s="31"/>
    </row>
    <row r="760" spans="3:6" s="22" customFormat="1" x14ac:dyDescent="0.2">
      <c r="C760" s="31"/>
      <c r="D760" s="31"/>
      <c r="F760" s="31"/>
    </row>
    <row r="761" spans="3:6" s="22" customFormat="1" x14ac:dyDescent="0.2">
      <c r="C761" s="31"/>
      <c r="D761" s="31"/>
      <c r="F761" s="31"/>
    </row>
    <row r="762" spans="3:6" s="22" customFormat="1" x14ac:dyDescent="0.2">
      <c r="C762" s="31"/>
      <c r="D762" s="31"/>
      <c r="F762" s="31"/>
    </row>
    <row r="763" spans="3:6" s="22" customFormat="1" x14ac:dyDescent="0.2">
      <c r="C763" s="31"/>
      <c r="D763" s="31"/>
      <c r="F763" s="31"/>
    </row>
    <row r="764" spans="3:6" s="22" customFormat="1" x14ac:dyDescent="0.2">
      <c r="C764" s="31"/>
      <c r="D764" s="31"/>
      <c r="F764" s="31"/>
    </row>
    <row r="765" spans="3:6" s="22" customFormat="1" x14ac:dyDescent="0.2">
      <c r="C765" s="31"/>
      <c r="D765" s="31"/>
      <c r="F765" s="31"/>
    </row>
    <row r="766" spans="3:6" s="22" customFormat="1" x14ac:dyDescent="0.2">
      <c r="C766" s="31"/>
      <c r="D766" s="31"/>
      <c r="F766" s="31"/>
    </row>
    <row r="767" spans="3:6" s="22" customFormat="1" x14ac:dyDescent="0.2">
      <c r="C767" s="31"/>
      <c r="D767" s="31"/>
      <c r="F767" s="31"/>
    </row>
    <row r="768" spans="3:6" s="22" customFormat="1" x14ac:dyDescent="0.2">
      <c r="C768" s="31"/>
      <c r="D768" s="31"/>
      <c r="F768" s="31"/>
    </row>
    <row r="769" spans="3:6" s="22" customFormat="1" x14ac:dyDescent="0.2">
      <c r="C769" s="31"/>
      <c r="D769" s="31"/>
      <c r="F769" s="31"/>
    </row>
    <row r="770" spans="3:6" s="22" customFormat="1" x14ac:dyDescent="0.2">
      <c r="C770" s="31"/>
      <c r="D770" s="31"/>
      <c r="F770" s="31"/>
    </row>
    <row r="771" spans="3:6" s="22" customFormat="1" x14ac:dyDescent="0.2">
      <c r="C771" s="31"/>
      <c r="D771" s="31"/>
      <c r="F771" s="31"/>
    </row>
    <row r="772" spans="3:6" s="22" customFormat="1" x14ac:dyDescent="0.2">
      <c r="C772" s="31"/>
      <c r="D772" s="31"/>
      <c r="F772" s="31"/>
    </row>
    <row r="773" spans="3:6" s="22" customFormat="1" x14ac:dyDescent="0.2">
      <c r="C773" s="31"/>
      <c r="D773" s="31"/>
      <c r="F773" s="31"/>
    </row>
    <row r="774" spans="3:6" s="22" customFormat="1" x14ac:dyDescent="0.2">
      <c r="C774" s="31"/>
      <c r="D774" s="31"/>
      <c r="F774" s="31"/>
    </row>
    <row r="775" spans="3:6" s="22" customFormat="1" x14ac:dyDescent="0.2">
      <c r="C775" s="31"/>
      <c r="D775" s="31"/>
      <c r="F775" s="31"/>
    </row>
    <row r="776" spans="3:6" s="22" customFormat="1" x14ac:dyDescent="0.2">
      <c r="C776" s="31"/>
      <c r="D776" s="31"/>
      <c r="F776" s="31"/>
    </row>
    <row r="777" spans="3:6" s="22" customFormat="1" x14ac:dyDescent="0.2">
      <c r="C777" s="31"/>
      <c r="D777" s="31"/>
      <c r="F777" s="31"/>
    </row>
    <row r="778" spans="3:6" s="22" customFormat="1" x14ac:dyDescent="0.2">
      <c r="C778" s="31"/>
      <c r="D778" s="31"/>
      <c r="F778" s="31"/>
    </row>
    <row r="779" spans="3:6" s="22" customFormat="1" x14ac:dyDescent="0.2">
      <c r="C779" s="31"/>
      <c r="D779" s="31"/>
      <c r="F779" s="31"/>
    </row>
    <row r="780" spans="3:6" s="22" customFormat="1" x14ac:dyDescent="0.2">
      <c r="C780" s="31"/>
      <c r="D780" s="31"/>
      <c r="F780" s="31"/>
    </row>
    <row r="781" spans="3:6" s="22" customFormat="1" x14ac:dyDescent="0.2">
      <c r="C781" s="31"/>
      <c r="D781" s="31"/>
      <c r="F781" s="31"/>
    </row>
    <row r="782" spans="3:6" s="22" customFormat="1" x14ac:dyDescent="0.2">
      <c r="C782" s="31"/>
      <c r="D782" s="31"/>
      <c r="F782" s="31"/>
    </row>
    <row r="783" spans="3:6" s="22" customFormat="1" x14ac:dyDescent="0.2">
      <c r="C783" s="31"/>
      <c r="D783" s="31"/>
      <c r="F783" s="31"/>
    </row>
    <row r="784" spans="3:6" s="22" customFormat="1" x14ac:dyDescent="0.2">
      <c r="C784" s="31"/>
      <c r="D784" s="31"/>
      <c r="F784" s="31"/>
    </row>
    <row r="785" spans="3:6" s="22" customFormat="1" x14ac:dyDescent="0.2">
      <c r="C785" s="31"/>
      <c r="D785" s="31"/>
      <c r="F785" s="31"/>
    </row>
    <row r="786" spans="3:6" s="22" customFormat="1" x14ac:dyDescent="0.2">
      <c r="C786" s="31"/>
      <c r="D786" s="31"/>
      <c r="F786" s="31"/>
    </row>
    <row r="787" spans="3:6" s="22" customFormat="1" x14ac:dyDescent="0.2">
      <c r="C787" s="31"/>
      <c r="D787" s="31"/>
      <c r="F787" s="31"/>
    </row>
    <row r="788" spans="3:6" s="22" customFormat="1" x14ac:dyDescent="0.2">
      <c r="C788" s="31"/>
      <c r="D788" s="31"/>
      <c r="F788" s="31"/>
    </row>
    <row r="789" spans="3:6" s="22" customFormat="1" x14ac:dyDescent="0.2">
      <c r="C789" s="31"/>
      <c r="D789" s="31"/>
      <c r="F789" s="31"/>
    </row>
    <row r="790" spans="3:6" s="22" customFormat="1" x14ac:dyDescent="0.2">
      <c r="C790" s="31"/>
      <c r="D790" s="31"/>
      <c r="F790" s="31"/>
    </row>
    <row r="791" spans="3:6" s="22" customFormat="1" x14ac:dyDescent="0.2">
      <c r="C791" s="31"/>
      <c r="D791" s="31"/>
      <c r="F791" s="31"/>
    </row>
    <row r="792" spans="3:6" s="22" customFormat="1" x14ac:dyDescent="0.2">
      <c r="C792" s="31"/>
      <c r="D792" s="31"/>
      <c r="F792" s="31"/>
    </row>
    <row r="793" spans="3:6" s="22" customFormat="1" x14ac:dyDescent="0.2">
      <c r="C793" s="31"/>
      <c r="D793" s="31"/>
      <c r="F793" s="31"/>
    </row>
    <row r="794" spans="3:6" s="22" customFormat="1" x14ac:dyDescent="0.2">
      <c r="C794" s="31"/>
      <c r="D794" s="31"/>
      <c r="F794" s="31"/>
    </row>
    <row r="795" spans="3:6" s="22" customFormat="1" x14ac:dyDescent="0.2">
      <c r="C795" s="31"/>
      <c r="D795" s="31"/>
      <c r="F795" s="31"/>
    </row>
    <row r="796" spans="3:6" s="22" customFormat="1" x14ac:dyDescent="0.2">
      <c r="C796" s="31"/>
      <c r="D796" s="31"/>
      <c r="F796" s="31"/>
    </row>
    <row r="797" spans="3:6" s="22" customFormat="1" x14ac:dyDescent="0.2">
      <c r="C797" s="31"/>
      <c r="D797" s="31"/>
      <c r="F797" s="31"/>
    </row>
    <row r="798" spans="3:6" s="22" customFormat="1" x14ac:dyDescent="0.2">
      <c r="C798" s="31"/>
      <c r="D798" s="31"/>
      <c r="F798" s="31"/>
    </row>
    <row r="799" spans="3:6" s="22" customFormat="1" x14ac:dyDescent="0.2">
      <c r="C799" s="31"/>
      <c r="D799" s="31"/>
      <c r="F799" s="31"/>
    </row>
    <row r="800" spans="3:6" s="22" customFormat="1" x14ac:dyDescent="0.2">
      <c r="C800" s="31"/>
      <c r="D800" s="31"/>
      <c r="F800" s="31"/>
    </row>
    <row r="801" spans="3:6" s="22" customFormat="1" x14ac:dyDescent="0.2">
      <c r="C801" s="31"/>
      <c r="D801" s="31"/>
      <c r="F801" s="31"/>
    </row>
    <row r="802" spans="3:6" s="22" customFormat="1" x14ac:dyDescent="0.2">
      <c r="C802" s="31"/>
      <c r="D802" s="31"/>
      <c r="F802" s="31"/>
    </row>
    <row r="803" spans="3:6" s="22" customFormat="1" x14ac:dyDescent="0.2">
      <c r="C803" s="31"/>
      <c r="D803" s="31"/>
      <c r="F803" s="31"/>
    </row>
    <row r="804" spans="3:6" s="22" customFormat="1" x14ac:dyDescent="0.2">
      <c r="C804" s="31"/>
      <c r="D804" s="31"/>
      <c r="F804" s="31"/>
    </row>
    <row r="805" spans="3:6" s="22" customFormat="1" x14ac:dyDescent="0.2">
      <c r="C805" s="31"/>
      <c r="D805" s="31"/>
      <c r="F805" s="31"/>
    </row>
    <row r="806" spans="3:6" s="22" customFormat="1" x14ac:dyDescent="0.2">
      <c r="C806" s="31"/>
      <c r="D806" s="31"/>
      <c r="F806" s="31"/>
    </row>
    <row r="807" spans="3:6" s="22" customFormat="1" x14ac:dyDescent="0.2">
      <c r="C807" s="31"/>
      <c r="D807" s="31"/>
      <c r="F807" s="31"/>
    </row>
    <row r="808" spans="3:6" s="22" customFormat="1" x14ac:dyDescent="0.2">
      <c r="C808" s="31"/>
      <c r="D808" s="31"/>
      <c r="F808" s="31"/>
    </row>
    <row r="809" spans="3:6" s="22" customFormat="1" x14ac:dyDescent="0.2">
      <c r="C809" s="31"/>
      <c r="D809" s="31"/>
      <c r="F809" s="31"/>
    </row>
    <row r="810" spans="3:6" s="22" customFormat="1" x14ac:dyDescent="0.2">
      <c r="C810" s="31"/>
      <c r="D810" s="31"/>
      <c r="F810" s="31"/>
    </row>
    <row r="811" spans="3:6" s="22" customFormat="1" x14ac:dyDescent="0.2">
      <c r="C811" s="31"/>
      <c r="D811" s="31"/>
      <c r="F811" s="31"/>
    </row>
    <row r="812" spans="3:6" s="22" customFormat="1" x14ac:dyDescent="0.2">
      <c r="C812" s="31"/>
      <c r="D812" s="31"/>
      <c r="F812" s="31"/>
    </row>
    <row r="813" spans="3:6" s="22" customFormat="1" x14ac:dyDescent="0.2">
      <c r="C813" s="31"/>
      <c r="D813" s="31"/>
      <c r="F813" s="31"/>
    </row>
    <row r="814" spans="3:6" s="22" customFormat="1" x14ac:dyDescent="0.2">
      <c r="C814" s="31"/>
      <c r="D814" s="31"/>
      <c r="F814" s="31"/>
    </row>
    <row r="815" spans="3:6" s="22" customFormat="1" x14ac:dyDescent="0.2">
      <c r="C815" s="31"/>
      <c r="D815" s="31"/>
      <c r="F815" s="31"/>
    </row>
    <row r="816" spans="3:6" s="22" customFormat="1" x14ac:dyDescent="0.2">
      <c r="C816" s="31"/>
      <c r="D816" s="31"/>
      <c r="F816" s="31"/>
    </row>
    <row r="817" spans="3:6" s="22" customFormat="1" x14ac:dyDescent="0.2">
      <c r="C817" s="31"/>
      <c r="D817" s="31"/>
      <c r="F817" s="31"/>
    </row>
    <row r="818" spans="3:6" s="22" customFormat="1" x14ac:dyDescent="0.2">
      <c r="C818" s="31"/>
      <c r="D818" s="31"/>
      <c r="F818" s="31"/>
    </row>
    <row r="819" spans="3:6" s="22" customFormat="1" x14ac:dyDescent="0.2">
      <c r="C819" s="31"/>
      <c r="D819" s="31"/>
      <c r="F819" s="31"/>
    </row>
    <row r="820" spans="3:6" s="22" customFormat="1" x14ac:dyDescent="0.2">
      <c r="C820" s="31"/>
      <c r="D820" s="31"/>
      <c r="F820" s="31"/>
    </row>
    <row r="821" spans="3:6" s="22" customFormat="1" x14ac:dyDescent="0.2">
      <c r="C821" s="31"/>
      <c r="D821" s="31"/>
      <c r="F821" s="31"/>
    </row>
    <row r="822" spans="3:6" s="22" customFormat="1" x14ac:dyDescent="0.2">
      <c r="C822" s="31"/>
      <c r="D822" s="31"/>
      <c r="F822" s="31"/>
    </row>
    <row r="823" spans="3:6" s="22" customFormat="1" x14ac:dyDescent="0.2">
      <c r="C823" s="31"/>
      <c r="D823" s="31"/>
      <c r="F823" s="31"/>
    </row>
    <row r="824" spans="3:6" s="22" customFormat="1" x14ac:dyDescent="0.2">
      <c r="C824" s="31"/>
      <c r="D824" s="31"/>
      <c r="F824" s="31"/>
    </row>
    <row r="825" spans="3:6" s="22" customFormat="1" x14ac:dyDescent="0.2">
      <c r="C825" s="31"/>
      <c r="D825" s="31"/>
      <c r="F825" s="31"/>
    </row>
    <row r="826" spans="3:6" s="22" customFormat="1" x14ac:dyDescent="0.2">
      <c r="C826" s="31"/>
      <c r="D826" s="31"/>
      <c r="F826" s="31"/>
    </row>
    <row r="827" spans="3:6" s="22" customFormat="1" x14ac:dyDescent="0.2">
      <c r="C827" s="31"/>
      <c r="D827" s="31"/>
      <c r="F827" s="31"/>
    </row>
    <row r="828" spans="3:6" s="22" customFormat="1" x14ac:dyDescent="0.2">
      <c r="C828" s="31"/>
      <c r="D828" s="31"/>
      <c r="F828" s="31"/>
    </row>
    <row r="829" spans="3:6" s="22" customFormat="1" x14ac:dyDescent="0.2">
      <c r="C829" s="31"/>
      <c r="D829" s="31"/>
      <c r="F829" s="31"/>
    </row>
    <row r="830" spans="3:6" s="22" customFormat="1" x14ac:dyDescent="0.2">
      <c r="C830" s="31"/>
      <c r="D830" s="31"/>
      <c r="F830" s="31"/>
    </row>
    <row r="831" spans="3:6" s="22" customFormat="1" x14ac:dyDescent="0.2">
      <c r="C831" s="31"/>
      <c r="D831" s="31"/>
      <c r="F831" s="31"/>
    </row>
    <row r="832" spans="3:6" s="22" customFormat="1" x14ac:dyDescent="0.2">
      <c r="C832" s="31"/>
      <c r="D832" s="31"/>
      <c r="F832" s="31"/>
    </row>
    <row r="833" spans="3:6" s="22" customFormat="1" x14ac:dyDescent="0.2">
      <c r="C833" s="31"/>
      <c r="D833" s="31"/>
      <c r="F833" s="31"/>
    </row>
    <row r="834" spans="3:6" s="22" customFormat="1" x14ac:dyDescent="0.2">
      <c r="C834" s="31"/>
      <c r="D834" s="31"/>
      <c r="F834" s="31"/>
    </row>
    <row r="835" spans="3:6" s="22" customFormat="1" x14ac:dyDescent="0.2">
      <c r="C835" s="31"/>
      <c r="D835" s="31"/>
      <c r="F835" s="31"/>
    </row>
    <row r="836" spans="3:6" s="22" customFormat="1" x14ac:dyDescent="0.2">
      <c r="C836" s="31"/>
      <c r="D836" s="31"/>
      <c r="F836" s="31"/>
    </row>
    <row r="837" spans="3:6" s="22" customFormat="1" x14ac:dyDescent="0.2">
      <c r="C837" s="31"/>
      <c r="D837" s="31"/>
      <c r="F837" s="31"/>
    </row>
    <row r="838" spans="3:6" s="22" customFormat="1" x14ac:dyDescent="0.2">
      <c r="C838" s="31"/>
      <c r="D838" s="31"/>
      <c r="F838" s="31"/>
    </row>
    <row r="839" spans="3:6" s="22" customFormat="1" x14ac:dyDescent="0.2">
      <c r="C839" s="31"/>
      <c r="D839" s="31"/>
      <c r="F839" s="31"/>
    </row>
    <row r="840" spans="3:6" s="22" customFormat="1" x14ac:dyDescent="0.2">
      <c r="C840" s="31"/>
      <c r="D840" s="31"/>
      <c r="F840" s="31"/>
    </row>
    <row r="841" spans="3:6" s="22" customFormat="1" x14ac:dyDescent="0.2">
      <c r="C841" s="31"/>
      <c r="D841" s="31"/>
      <c r="F841" s="31"/>
    </row>
    <row r="842" spans="3:6" s="22" customFormat="1" x14ac:dyDescent="0.2">
      <c r="C842" s="31"/>
      <c r="D842" s="31"/>
      <c r="F842" s="31"/>
    </row>
    <row r="843" spans="3:6" s="22" customFormat="1" x14ac:dyDescent="0.2">
      <c r="C843" s="31"/>
      <c r="D843" s="31"/>
      <c r="F843" s="31"/>
    </row>
    <row r="844" spans="3:6" s="22" customFormat="1" x14ac:dyDescent="0.2">
      <c r="C844" s="31"/>
      <c r="D844" s="31"/>
      <c r="F844" s="31"/>
    </row>
    <row r="845" spans="3:6" s="22" customFormat="1" x14ac:dyDescent="0.2">
      <c r="C845" s="31"/>
      <c r="D845" s="31"/>
      <c r="F845" s="31"/>
    </row>
    <row r="846" spans="3:6" s="22" customFormat="1" x14ac:dyDescent="0.2">
      <c r="C846" s="31"/>
      <c r="D846" s="31"/>
      <c r="F846" s="31"/>
    </row>
    <row r="847" spans="3:6" s="22" customFormat="1" x14ac:dyDescent="0.2">
      <c r="C847" s="31"/>
      <c r="D847" s="31"/>
      <c r="F847" s="31"/>
    </row>
    <row r="848" spans="3:6" s="22" customFormat="1" x14ac:dyDescent="0.2">
      <c r="C848" s="31"/>
      <c r="D848" s="31"/>
      <c r="F848" s="31"/>
    </row>
    <row r="849" spans="3:6" s="22" customFormat="1" x14ac:dyDescent="0.2">
      <c r="C849" s="31"/>
      <c r="D849" s="31"/>
      <c r="F849" s="31"/>
    </row>
    <row r="850" spans="3:6" s="22" customFormat="1" x14ac:dyDescent="0.2">
      <c r="C850" s="31"/>
      <c r="D850" s="31"/>
      <c r="F850" s="31"/>
    </row>
    <row r="851" spans="3:6" s="22" customFormat="1" x14ac:dyDescent="0.2">
      <c r="C851" s="31"/>
      <c r="D851" s="31"/>
      <c r="F851" s="31"/>
    </row>
    <row r="852" spans="3:6" s="22" customFormat="1" x14ac:dyDescent="0.2">
      <c r="C852" s="31"/>
      <c r="D852" s="31"/>
      <c r="F852" s="31"/>
    </row>
    <row r="853" spans="3:6" s="22" customFormat="1" x14ac:dyDescent="0.2">
      <c r="C853" s="31"/>
      <c r="D853" s="31"/>
      <c r="F853" s="31"/>
    </row>
    <row r="854" spans="3:6" s="22" customFormat="1" x14ac:dyDescent="0.2">
      <c r="C854" s="31"/>
      <c r="D854" s="31"/>
      <c r="F854" s="31"/>
    </row>
    <row r="855" spans="3:6" s="22" customFormat="1" x14ac:dyDescent="0.2">
      <c r="C855" s="31"/>
      <c r="D855" s="31"/>
      <c r="F855" s="31"/>
    </row>
    <row r="856" spans="3:6" s="22" customFormat="1" x14ac:dyDescent="0.2">
      <c r="C856" s="31"/>
      <c r="D856" s="31"/>
      <c r="F856" s="31"/>
    </row>
    <row r="857" spans="3:6" s="22" customFormat="1" x14ac:dyDescent="0.2">
      <c r="C857" s="31"/>
      <c r="D857" s="31"/>
      <c r="F857" s="31"/>
    </row>
    <row r="858" spans="3:6" s="22" customFormat="1" x14ac:dyDescent="0.2">
      <c r="C858" s="31"/>
      <c r="D858" s="31"/>
      <c r="F858" s="31"/>
    </row>
    <row r="859" spans="3:6" s="22" customFormat="1" x14ac:dyDescent="0.2">
      <c r="C859" s="31"/>
      <c r="D859" s="31"/>
      <c r="F859" s="31"/>
    </row>
    <row r="860" spans="3:6" s="22" customFormat="1" x14ac:dyDescent="0.2">
      <c r="C860" s="31"/>
      <c r="D860" s="31"/>
      <c r="F860" s="31"/>
    </row>
    <row r="861" spans="3:6" s="22" customFormat="1" x14ac:dyDescent="0.2">
      <c r="C861" s="31"/>
      <c r="D861" s="31"/>
      <c r="F861" s="31"/>
    </row>
    <row r="862" spans="3:6" s="22" customFormat="1" x14ac:dyDescent="0.2">
      <c r="C862" s="31"/>
      <c r="D862" s="31"/>
      <c r="F862" s="31"/>
    </row>
    <row r="863" spans="3:6" s="22" customFormat="1" x14ac:dyDescent="0.2">
      <c r="C863" s="31"/>
      <c r="D863" s="31"/>
      <c r="F863" s="31"/>
    </row>
    <row r="864" spans="3:6" s="22" customFormat="1" x14ac:dyDescent="0.2">
      <c r="C864" s="31"/>
      <c r="D864" s="31"/>
      <c r="F864" s="31"/>
    </row>
    <row r="865" spans="3:6" s="22" customFormat="1" x14ac:dyDescent="0.2">
      <c r="C865" s="31"/>
      <c r="D865" s="31"/>
      <c r="F865" s="31"/>
    </row>
    <row r="866" spans="3:6" s="22" customFormat="1" x14ac:dyDescent="0.2">
      <c r="C866" s="31"/>
      <c r="D866" s="31"/>
      <c r="F866" s="31"/>
    </row>
    <row r="867" spans="3:6" s="22" customFormat="1" x14ac:dyDescent="0.2">
      <c r="C867" s="31"/>
      <c r="D867" s="31"/>
      <c r="F867" s="31"/>
    </row>
    <row r="868" spans="3:6" s="22" customFormat="1" x14ac:dyDescent="0.2">
      <c r="C868" s="31"/>
      <c r="D868" s="31"/>
      <c r="F868" s="31"/>
    </row>
    <row r="869" spans="3:6" s="22" customFormat="1" x14ac:dyDescent="0.2">
      <c r="C869" s="31"/>
      <c r="D869" s="31"/>
      <c r="F869" s="31"/>
    </row>
    <row r="870" spans="3:6" s="22" customFormat="1" x14ac:dyDescent="0.2">
      <c r="C870" s="31"/>
      <c r="D870" s="31"/>
      <c r="F870" s="31"/>
    </row>
    <row r="871" spans="3:6" s="22" customFormat="1" x14ac:dyDescent="0.2">
      <c r="C871" s="31"/>
      <c r="D871" s="31"/>
      <c r="F871" s="31"/>
    </row>
    <row r="872" spans="3:6" s="22" customFormat="1" x14ac:dyDescent="0.2">
      <c r="C872" s="31"/>
      <c r="D872" s="31"/>
      <c r="F872" s="31"/>
    </row>
    <row r="873" spans="3:6" s="22" customFormat="1" x14ac:dyDescent="0.2">
      <c r="C873" s="31"/>
      <c r="D873" s="31"/>
      <c r="F873" s="31"/>
    </row>
    <row r="874" spans="3:6" s="22" customFormat="1" x14ac:dyDescent="0.2">
      <c r="C874" s="31"/>
      <c r="D874" s="31"/>
      <c r="F874" s="31"/>
    </row>
    <row r="875" spans="3:6" s="22" customFormat="1" x14ac:dyDescent="0.2">
      <c r="C875" s="31"/>
      <c r="D875" s="31"/>
      <c r="F875" s="31"/>
    </row>
    <row r="876" spans="3:6" s="22" customFormat="1" x14ac:dyDescent="0.2">
      <c r="C876" s="31"/>
      <c r="D876" s="31"/>
      <c r="F876" s="31"/>
    </row>
    <row r="877" spans="3:6" s="22" customFormat="1" x14ac:dyDescent="0.2">
      <c r="C877" s="31"/>
      <c r="D877" s="31"/>
      <c r="F877" s="31"/>
    </row>
    <row r="878" spans="3:6" s="22" customFormat="1" x14ac:dyDescent="0.2">
      <c r="C878" s="31"/>
      <c r="D878" s="31"/>
      <c r="F878" s="31"/>
    </row>
    <row r="879" spans="3:6" s="22" customFormat="1" x14ac:dyDescent="0.2">
      <c r="C879" s="31"/>
      <c r="D879" s="31"/>
      <c r="F879" s="31"/>
    </row>
    <row r="880" spans="3:6" s="22" customFormat="1" x14ac:dyDescent="0.2">
      <c r="C880" s="31"/>
      <c r="D880" s="31"/>
      <c r="F880" s="31"/>
    </row>
    <row r="881" spans="3:6" s="22" customFormat="1" x14ac:dyDescent="0.2">
      <c r="C881" s="31"/>
      <c r="D881" s="31"/>
      <c r="F881" s="31"/>
    </row>
    <row r="882" spans="3:6" s="22" customFormat="1" x14ac:dyDescent="0.2">
      <c r="C882" s="31"/>
      <c r="D882" s="31"/>
      <c r="F882" s="31"/>
    </row>
    <row r="883" spans="3:6" s="22" customFormat="1" x14ac:dyDescent="0.2">
      <c r="C883" s="31"/>
      <c r="D883" s="31"/>
      <c r="F883" s="31"/>
    </row>
    <row r="884" spans="3:6" s="22" customFormat="1" x14ac:dyDescent="0.2">
      <c r="C884" s="31"/>
      <c r="D884" s="31"/>
      <c r="F884" s="31"/>
    </row>
    <row r="885" spans="3:6" s="22" customFormat="1" x14ac:dyDescent="0.2">
      <c r="C885" s="31"/>
      <c r="D885" s="31"/>
      <c r="F885" s="31"/>
    </row>
    <row r="886" spans="3:6" s="22" customFormat="1" x14ac:dyDescent="0.2">
      <c r="C886" s="31"/>
      <c r="D886" s="31"/>
      <c r="F886" s="31"/>
    </row>
    <row r="887" spans="3:6" s="22" customFormat="1" x14ac:dyDescent="0.2">
      <c r="C887" s="31"/>
      <c r="D887" s="31"/>
      <c r="F887" s="31"/>
    </row>
    <row r="888" spans="3:6" s="22" customFormat="1" x14ac:dyDescent="0.2">
      <c r="C888" s="31"/>
      <c r="D888" s="31"/>
      <c r="F888" s="31"/>
    </row>
    <row r="889" spans="3:6" s="22" customFormat="1" x14ac:dyDescent="0.2">
      <c r="C889" s="31"/>
      <c r="D889" s="31"/>
      <c r="F889" s="31"/>
    </row>
    <row r="890" spans="3:6" s="22" customFormat="1" x14ac:dyDescent="0.2">
      <c r="C890" s="31"/>
      <c r="D890" s="31"/>
      <c r="F890" s="31"/>
    </row>
    <row r="891" spans="3:6" s="22" customFormat="1" x14ac:dyDescent="0.2">
      <c r="C891" s="31"/>
      <c r="D891" s="31"/>
      <c r="F891" s="31"/>
    </row>
    <row r="892" spans="3:6" s="22" customFormat="1" x14ac:dyDescent="0.2">
      <c r="C892" s="31"/>
      <c r="D892" s="31"/>
      <c r="F892" s="31"/>
    </row>
    <row r="893" spans="3:6" s="22" customFormat="1" x14ac:dyDescent="0.2">
      <c r="C893" s="31"/>
      <c r="D893" s="31"/>
      <c r="F893" s="31"/>
    </row>
    <row r="894" spans="3:6" s="22" customFormat="1" x14ac:dyDescent="0.2">
      <c r="C894" s="31"/>
      <c r="D894" s="31"/>
      <c r="F894" s="31"/>
    </row>
    <row r="895" spans="3:6" s="22" customFormat="1" x14ac:dyDescent="0.2">
      <c r="C895" s="31"/>
      <c r="D895" s="31"/>
      <c r="F895" s="31"/>
    </row>
    <row r="896" spans="3:6" s="22" customFormat="1" x14ac:dyDescent="0.2">
      <c r="C896" s="31"/>
      <c r="D896" s="31"/>
      <c r="F896" s="31"/>
    </row>
    <row r="897" spans="3:6" s="22" customFormat="1" x14ac:dyDescent="0.2">
      <c r="C897" s="31"/>
      <c r="D897" s="31"/>
      <c r="F897" s="31"/>
    </row>
    <row r="898" spans="3:6" s="22" customFormat="1" x14ac:dyDescent="0.2">
      <c r="C898" s="31"/>
      <c r="D898" s="31"/>
      <c r="F898" s="31"/>
    </row>
    <row r="899" spans="3:6" s="22" customFormat="1" x14ac:dyDescent="0.2">
      <c r="C899" s="31"/>
      <c r="D899" s="31"/>
      <c r="F899" s="31"/>
    </row>
    <row r="900" spans="3:6" s="22" customFormat="1" x14ac:dyDescent="0.2">
      <c r="C900" s="31"/>
      <c r="D900" s="31"/>
      <c r="F900" s="31"/>
    </row>
    <row r="901" spans="3:6" s="22" customFormat="1" x14ac:dyDescent="0.2">
      <c r="C901" s="31"/>
      <c r="D901" s="31"/>
      <c r="F901" s="31"/>
    </row>
    <row r="902" spans="3:6" s="22" customFormat="1" x14ac:dyDescent="0.2">
      <c r="C902" s="31"/>
      <c r="D902" s="31"/>
      <c r="F902" s="31"/>
    </row>
    <row r="903" spans="3:6" s="22" customFormat="1" x14ac:dyDescent="0.2">
      <c r="C903" s="31"/>
      <c r="D903" s="31"/>
      <c r="F903" s="31"/>
    </row>
    <row r="904" spans="3:6" s="22" customFormat="1" x14ac:dyDescent="0.2">
      <c r="C904" s="31"/>
      <c r="D904" s="31"/>
      <c r="F904" s="31"/>
    </row>
    <row r="905" spans="3:6" s="22" customFormat="1" x14ac:dyDescent="0.2">
      <c r="C905" s="31"/>
      <c r="D905" s="31"/>
      <c r="F905" s="31"/>
    </row>
    <row r="906" spans="3:6" s="22" customFormat="1" x14ac:dyDescent="0.2">
      <c r="C906" s="31"/>
      <c r="D906" s="31"/>
      <c r="F906" s="31"/>
    </row>
    <row r="907" spans="3:6" s="22" customFormat="1" x14ac:dyDescent="0.2">
      <c r="C907" s="31"/>
      <c r="D907" s="31"/>
      <c r="F907" s="31"/>
    </row>
    <row r="908" spans="3:6" s="22" customFormat="1" x14ac:dyDescent="0.2">
      <c r="C908" s="31"/>
      <c r="D908" s="31"/>
      <c r="F908" s="31"/>
    </row>
    <row r="909" spans="3:6" s="22" customFormat="1" x14ac:dyDescent="0.2">
      <c r="C909" s="31"/>
      <c r="D909" s="31"/>
      <c r="F909" s="31"/>
    </row>
    <row r="910" spans="3:6" s="22" customFormat="1" x14ac:dyDescent="0.2">
      <c r="C910" s="31"/>
      <c r="D910" s="31"/>
      <c r="F910" s="31"/>
    </row>
    <row r="911" spans="3:6" s="22" customFormat="1" x14ac:dyDescent="0.2">
      <c r="C911" s="31"/>
      <c r="D911" s="31"/>
      <c r="F911" s="31"/>
    </row>
    <row r="912" spans="3:6" s="22" customFormat="1" x14ac:dyDescent="0.2">
      <c r="C912" s="31"/>
      <c r="D912" s="31"/>
      <c r="F912" s="31"/>
    </row>
    <row r="913" spans="3:6" s="22" customFormat="1" x14ac:dyDescent="0.2">
      <c r="C913" s="31"/>
      <c r="D913" s="31"/>
      <c r="F913" s="31"/>
    </row>
    <row r="914" spans="3:6" s="22" customFormat="1" x14ac:dyDescent="0.2">
      <c r="C914" s="31"/>
      <c r="D914" s="31"/>
      <c r="F914" s="31"/>
    </row>
    <row r="915" spans="3:6" s="22" customFormat="1" x14ac:dyDescent="0.2">
      <c r="C915" s="31"/>
      <c r="D915" s="31"/>
      <c r="F915" s="31"/>
    </row>
    <row r="916" spans="3:6" s="22" customFormat="1" x14ac:dyDescent="0.2">
      <c r="C916" s="31"/>
      <c r="D916" s="31"/>
      <c r="F916" s="31"/>
    </row>
    <row r="917" spans="3:6" s="22" customFormat="1" x14ac:dyDescent="0.2">
      <c r="C917" s="31"/>
      <c r="D917" s="31"/>
      <c r="F917" s="31"/>
    </row>
    <row r="918" spans="3:6" s="22" customFormat="1" x14ac:dyDescent="0.2">
      <c r="C918" s="31"/>
      <c r="D918" s="31"/>
      <c r="F918" s="31"/>
    </row>
    <row r="919" spans="3:6" s="22" customFormat="1" x14ac:dyDescent="0.2">
      <c r="C919" s="31"/>
      <c r="D919" s="31"/>
      <c r="F919" s="31"/>
    </row>
    <row r="920" spans="3:6" s="22" customFormat="1" x14ac:dyDescent="0.2">
      <c r="C920" s="31"/>
      <c r="D920" s="31"/>
      <c r="F920" s="31"/>
    </row>
    <row r="921" spans="3:6" s="22" customFormat="1" x14ac:dyDescent="0.2">
      <c r="C921" s="31"/>
      <c r="D921" s="31"/>
      <c r="F921" s="31"/>
    </row>
    <row r="922" spans="3:6" s="22" customFormat="1" x14ac:dyDescent="0.2">
      <c r="C922" s="31"/>
      <c r="D922" s="31"/>
      <c r="F922" s="31"/>
    </row>
    <row r="923" spans="3:6" s="22" customFormat="1" x14ac:dyDescent="0.2">
      <c r="C923" s="31"/>
      <c r="D923" s="31"/>
      <c r="F923" s="31"/>
    </row>
    <row r="924" spans="3:6" s="22" customFormat="1" x14ac:dyDescent="0.2">
      <c r="C924" s="31"/>
      <c r="D924" s="31"/>
      <c r="F924" s="31"/>
    </row>
    <row r="925" spans="3:6" s="22" customFormat="1" x14ac:dyDescent="0.2">
      <c r="C925" s="31"/>
      <c r="D925" s="31"/>
      <c r="F925" s="31"/>
    </row>
    <row r="926" spans="3:6" s="22" customFormat="1" x14ac:dyDescent="0.2">
      <c r="C926" s="31"/>
      <c r="D926" s="31"/>
      <c r="F926" s="31"/>
    </row>
    <row r="927" spans="3:6" s="22" customFormat="1" x14ac:dyDescent="0.2">
      <c r="C927" s="31"/>
      <c r="D927" s="31"/>
      <c r="F927" s="31"/>
    </row>
    <row r="928" spans="3:6" s="22" customFormat="1" x14ac:dyDescent="0.2">
      <c r="C928" s="31"/>
      <c r="D928" s="31"/>
      <c r="F928" s="31"/>
    </row>
    <row r="929" spans="3:6" s="22" customFormat="1" x14ac:dyDescent="0.2">
      <c r="C929" s="31"/>
      <c r="D929" s="31"/>
      <c r="F929" s="31"/>
    </row>
    <row r="930" spans="3:6" s="22" customFormat="1" x14ac:dyDescent="0.2">
      <c r="C930" s="31"/>
      <c r="D930" s="31"/>
      <c r="F930" s="31"/>
    </row>
    <row r="931" spans="3:6" s="22" customFormat="1" x14ac:dyDescent="0.2">
      <c r="C931" s="31"/>
      <c r="D931" s="31"/>
      <c r="F931" s="31"/>
    </row>
    <row r="932" spans="3:6" s="22" customFormat="1" x14ac:dyDescent="0.2">
      <c r="C932" s="31"/>
      <c r="D932" s="31"/>
      <c r="F932" s="31"/>
    </row>
    <row r="933" spans="3:6" s="22" customFormat="1" x14ac:dyDescent="0.2">
      <c r="C933" s="31"/>
      <c r="D933" s="31"/>
      <c r="F933" s="31"/>
    </row>
    <row r="934" spans="3:6" s="22" customFormat="1" x14ac:dyDescent="0.2">
      <c r="C934" s="31"/>
      <c r="D934" s="31"/>
      <c r="F934" s="31"/>
    </row>
    <row r="935" spans="3:6" s="22" customFormat="1" x14ac:dyDescent="0.2">
      <c r="C935" s="31"/>
      <c r="D935" s="31"/>
      <c r="F935" s="31"/>
    </row>
    <row r="936" spans="3:6" s="22" customFormat="1" x14ac:dyDescent="0.2">
      <c r="C936" s="31"/>
      <c r="D936" s="31"/>
      <c r="F936" s="31"/>
    </row>
    <row r="937" spans="3:6" s="22" customFormat="1" x14ac:dyDescent="0.2">
      <c r="C937" s="31"/>
      <c r="D937" s="31"/>
      <c r="F937" s="31"/>
    </row>
    <row r="938" spans="3:6" s="22" customFormat="1" x14ac:dyDescent="0.2">
      <c r="C938" s="31"/>
      <c r="D938" s="31"/>
      <c r="F938" s="31"/>
    </row>
    <row r="939" spans="3:6" s="22" customFormat="1" x14ac:dyDescent="0.2">
      <c r="C939" s="31"/>
      <c r="D939" s="31"/>
      <c r="F939" s="31"/>
    </row>
    <row r="940" spans="3:6" s="22" customFormat="1" x14ac:dyDescent="0.2">
      <c r="C940" s="31"/>
      <c r="D940" s="31"/>
      <c r="F940" s="31"/>
    </row>
    <row r="941" spans="3:6" s="22" customFormat="1" x14ac:dyDescent="0.2">
      <c r="C941" s="31"/>
      <c r="D941" s="31"/>
      <c r="F941" s="31"/>
    </row>
    <row r="942" spans="3:6" s="22" customFormat="1" x14ac:dyDescent="0.2">
      <c r="C942" s="31"/>
      <c r="D942" s="31"/>
      <c r="F942" s="31"/>
    </row>
    <row r="943" spans="3:6" s="22" customFormat="1" x14ac:dyDescent="0.2">
      <c r="C943" s="31"/>
      <c r="D943" s="31"/>
      <c r="F943" s="31"/>
    </row>
    <row r="944" spans="3:6" s="22" customFormat="1" x14ac:dyDescent="0.2">
      <c r="C944" s="31"/>
      <c r="D944" s="31"/>
      <c r="F944" s="31"/>
    </row>
    <row r="945" spans="3:6" s="22" customFormat="1" x14ac:dyDescent="0.2">
      <c r="C945" s="31"/>
      <c r="D945" s="31"/>
      <c r="F945" s="31"/>
    </row>
    <row r="946" spans="3:6" s="22" customFormat="1" x14ac:dyDescent="0.2">
      <c r="C946" s="31"/>
      <c r="D946" s="31"/>
      <c r="F946" s="31"/>
    </row>
    <row r="947" spans="3:6" s="22" customFormat="1" x14ac:dyDescent="0.2">
      <c r="C947" s="31"/>
      <c r="D947" s="31"/>
      <c r="F947" s="31"/>
    </row>
    <row r="948" spans="3:6" s="22" customFormat="1" x14ac:dyDescent="0.2">
      <c r="C948" s="31"/>
      <c r="D948" s="31"/>
      <c r="F948" s="31"/>
    </row>
    <row r="949" spans="3:6" s="22" customFormat="1" x14ac:dyDescent="0.2">
      <c r="C949" s="31"/>
      <c r="D949" s="31"/>
      <c r="F949" s="31"/>
    </row>
    <row r="950" spans="3:6" s="22" customFormat="1" x14ac:dyDescent="0.2">
      <c r="C950" s="31"/>
      <c r="D950" s="31"/>
      <c r="F950" s="31"/>
    </row>
    <row r="951" spans="3:6" s="22" customFormat="1" x14ac:dyDescent="0.2">
      <c r="C951" s="31"/>
      <c r="D951" s="31"/>
      <c r="F951" s="31"/>
    </row>
    <row r="952" spans="3:6" s="22" customFormat="1" x14ac:dyDescent="0.2">
      <c r="C952" s="31"/>
      <c r="D952" s="31"/>
      <c r="F952" s="31"/>
    </row>
    <row r="953" spans="3:6" s="22" customFormat="1" x14ac:dyDescent="0.2">
      <c r="C953" s="31"/>
      <c r="D953" s="31"/>
      <c r="F953" s="31"/>
    </row>
    <row r="954" spans="3:6" s="22" customFormat="1" x14ac:dyDescent="0.2">
      <c r="C954" s="31"/>
      <c r="D954" s="31"/>
      <c r="F954" s="31"/>
    </row>
    <row r="955" spans="3:6" s="22" customFormat="1" x14ac:dyDescent="0.2">
      <c r="C955" s="31"/>
      <c r="D955" s="31"/>
      <c r="F955" s="31"/>
    </row>
    <row r="956" spans="3:6" s="22" customFormat="1" x14ac:dyDescent="0.2">
      <c r="C956" s="31"/>
      <c r="D956" s="31"/>
      <c r="F956" s="31"/>
    </row>
    <row r="957" spans="3:6" s="22" customFormat="1" x14ac:dyDescent="0.2">
      <c r="C957" s="31"/>
      <c r="D957" s="31"/>
      <c r="F957" s="31"/>
    </row>
    <row r="958" spans="3:6" s="22" customFormat="1" x14ac:dyDescent="0.2">
      <c r="C958" s="31"/>
      <c r="D958" s="31"/>
      <c r="F958" s="31"/>
    </row>
    <row r="959" spans="3:6" s="22" customFormat="1" x14ac:dyDescent="0.2">
      <c r="C959" s="31"/>
      <c r="D959" s="31"/>
      <c r="F959" s="31"/>
    </row>
    <row r="960" spans="3:6" s="22" customFormat="1" x14ac:dyDescent="0.2">
      <c r="C960" s="31"/>
      <c r="D960" s="31"/>
      <c r="F960" s="31"/>
    </row>
    <row r="961" spans="3:6" s="22" customFormat="1" x14ac:dyDescent="0.2">
      <c r="C961" s="31"/>
      <c r="D961" s="31"/>
      <c r="F961" s="31"/>
    </row>
    <row r="962" spans="3:6" s="22" customFormat="1" x14ac:dyDescent="0.2">
      <c r="C962" s="31"/>
      <c r="D962" s="31"/>
      <c r="F962" s="31"/>
    </row>
    <row r="963" spans="3:6" s="22" customFormat="1" x14ac:dyDescent="0.2">
      <c r="C963" s="31"/>
      <c r="D963" s="31"/>
      <c r="F963" s="31"/>
    </row>
    <row r="964" spans="3:6" s="22" customFormat="1" x14ac:dyDescent="0.2">
      <c r="C964" s="31"/>
      <c r="D964" s="31"/>
      <c r="F964" s="31"/>
    </row>
    <row r="965" spans="3:6" s="22" customFormat="1" x14ac:dyDescent="0.2">
      <c r="C965" s="31"/>
      <c r="D965" s="31"/>
      <c r="F965" s="31"/>
    </row>
    <row r="966" spans="3:6" s="22" customFormat="1" x14ac:dyDescent="0.2">
      <c r="C966" s="31"/>
      <c r="D966" s="31"/>
      <c r="F966" s="31"/>
    </row>
    <row r="967" spans="3:6" s="22" customFormat="1" x14ac:dyDescent="0.2">
      <c r="C967" s="31"/>
      <c r="D967" s="31"/>
      <c r="F967" s="31"/>
    </row>
    <row r="968" spans="3:6" s="22" customFormat="1" x14ac:dyDescent="0.2">
      <c r="C968" s="31"/>
      <c r="D968" s="31"/>
      <c r="F968" s="31"/>
    </row>
    <row r="969" spans="3:6" s="22" customFormat="1" x14ac:dyDescent="0.2">
      <c r="C969" s="31"/>
      <c r="D969" s="31"/>
      <c r="F969" s="31"/>
    </row>
    <row r="970" spans="3:6" s="22" customFormat="1" x14ac:dyDescent="0.2">
      <c r="C970" s="31"/>
      <c r="D970" s="31"/>
      <c r="F970" s="31"/>
    </row>
    <row r="971" spans="3:6" s="22" customFormat="1" x14ac:dyDescent="0.2">
      <c r="C971" s="31"/>
      <c r="D971" s="31"/>
      <c r="F971" s="31"/>
    </row>
    <row r="972" spans="3:6" s="22" customFormat="1" x14ac:dyDescent="0.2">
      <c r="C972" s="31"/>
      <c r="D972" s="31"/>
      <c r="F972" s="31"/>
    </row>
    <row r="973" spans="3:6" s="22" customFormat="1" x14ac:dyDescent="0.2">
      <c r="C973" s="31"/>
      <c r="D973" s="31"/>
      <c r="F973" s="31"/>
    </row>
    <row r="974" spans="3:6" s="22" customFormat="1" x14ac:dyDescent="0.2">
      <c r="C974" s="31"/>
      <c r="D974" s="31"/>
      <c r="F974" s="31"/>
    </row>
    <row r="975" spans="3:6" s="22" customFormat="1" x14ac:dyDescent="0.2">
      <c r="C975" s="31"/>
      <c r="D975" s="31"/>
      <c r="F975" s="31"/>
    </row>
    <row r="976" spans="3:6" s="22" customFormat="1" x14ac:dyDescent="0.2">
      <c r="C976" s="31"/>
      <c r="D976" s="31"/>
      <c r="F976" s="31"/>
    </row>
    <row r="977" spans="3:6" s="22" customFormat="1" x14ac:dyDescent="0.2">
      <c r="C977" s="31"/>
      <c r="D977" s="31"/>
      <c r="F977" s="31"/>
    </row>
    <row r="978" spans="3:6" s="22" customFormat="1" x14ac:dyDescent="0.2">
      <c r="C978" s="31"/>
      <c r="D978" s="31"/>
      <c r="F978" s="31"/>
    </row>
    <row r="979" spans="3:6" s="22" customFormat="1" x14ac:dyDescent="0.2">
      <c r="C979" s="31"/>
      <c r="D979" s="31"/>
      <c r="F979" s="31"/>
    </row>
    <row r="980" spans="3:6" s="22" customFormat="1" x14ac:dyDescent="0.2">
      <c r="C980" s="31"/>
      <c r="D980" s="31"/>
      <c r="F980" s="31"/>
    </row>
    <row r="981" spans="3:6" s="22" customFormat="1" x14ac:dyDescent="0.2">
      <c r="C981" s="31"/>
      <c r="D981" s="31"/>
      <c r="F981" s="31"/>
    </row>
    <row r="982" spans="3:6" s="22" customFormat="1" x14ac:dyDescent="0.2">
      <c r="C982" s="31"/>
      <c r="D982" s="31"/>
      <c r="F982" s="31"/>
    </row>
    <row r="983" spans="3:6" s="22" customFormat="1" x14ac:dyDescent="0.2">
      <c r="C983" s="31"/>
      <c r="D983" s="31"/>
      <c r="F983" s="31"/>
    </row>
    <row r="984" spans="3:6" s="22" customFormat="1" x14ac:dyDescent="0.2">
      <c r="C984" s="31"/>
      <c r="D984" s="31"/>
      <c r="F984" s="31"/>
    </row>
    <row r="985" spans="3:6" s="22" customFormat="1" x14ac:dyDescent="0.2">
      <c r="C985" s="31"/>
      <c r="D985" s="31"/>
      <c r="F985" s="31"/>
    </row>
    <row r="986" spans="3:6" s="22" customFormat="1" x14ac:dyDescent="0.2">
      <c r="C986" s="31"/>
      <c r="D986" s="31"/>
      <c r="F986" s="31"/>
    </row>
    <row r="987" spans="3:6" s="22" customFormat="1" x14ac:dyDescent="0.2">
      <c r="C987" s="31"/>
      <c r="D987" s="31"/>
      <c r="F987" s="31"/>
    </row>
    <row r="988" spans="3:6" s="22" customFormat="1" x14ac:dyDescent="0.2">
      <c r="C988" s="31"/>
      <c r="D988" s="31"/>
      <c r="F988" s="31"/>
    </row>
    <row r="989" spans="3:6" s="22" customFormat="1" x14ac:dyDescent="0.2">
      <c r="C989" s="31"/>
      <c r="D989" s="31"/>
      <c r="F989" s="31"/>
    </row>
    <row r="990" spans="3:6" s="22" customFormat="1" x14ac:dyDescent="0.2">
      <c r="C990" s="31"/>
      <c r="D990" s="31"/>
      <c r="F990" s="31"/>
    </row>
    <row r="991" spans="3:6" s="22" customFormat="1" x14ac:dyDescent="0.2">
      <c r="C991" s="31"/>
      <c r="D991" s="31"/>
      <c r="F991" s="31"/>
    </row>
    <row r="992" spans="3:6" s="22" customFormat="1" x14ac:dyDescent="0.2">
      <c r="C992" s="31"/>
      <c r="D992" s="31"/>
      <c r="F992" s="31"/>
    </row>
    <row r="993" spans="3:6" s="22" customFormat="1" x14ac:dyDescent="0.2">
      <c r="C993" s="31"/>
      <c r="D993" s="31"/>
      <c r="F993" s="31"/>
    </row>
    <row r="994" spans="3:6" s="22" customFormat="1" x14ac:dyDescent="0.2">
      <c r="C994" s="31"/>
      <c r="D994" s="31"/>
      <c r="F994" s="31"/>
    </row>
    <row r="995" spans="3:6" s="22" customFormat="1" x14ac:dyDescent="0.2">
      <c r="C995" s="31"/>
      <c r="D995" s="31"/>
      <c r="F995" s="31"/>
    </row>
    <row r="996" spans="3:6" s="22" customFormat="1" x14ac:dyDescent="0.2">
      <c r="C996" s="31"/>
      <c r="D996" s="31"/>
      <c r="F996" s="31"/>
    </row>
    <row r="997" spans="3:6" s="22" customFormat="1" x14ac:dyDescent="0.2">
      <c r="C997" s="31"/>
      <c r="D997" s="31"/>
      <c r="F997" s="31"/>
    </row>
    <row r="998" spans="3:6" s="22" customFormat="1" x14ac:dyDescent="0.2">
      <c r="C998" s="31"/>
      <c r="D998" s="31"/>
      <c r="F998" s="31"/>
    </row>
    <row r="999" spans="3:6" s="22" customFormat="1" x14ac:dyDescent="0.2">
      <c r="C999" s="31"/>
      <c r="D999" s="31"/>
      <c r="F999" s="31"/>
    </row>
    <row r="1000" spans="3:6" s="22" customFormat="1" x14ac:dyDescent="0.2">
      <c r="C1000" s="31"/>
      <c r="D1000" s="31"/>
      <c r="F1000" s="31"/>
    </row>
    <row r="1001" spans="3:6" s="22" customFormat="1" x14ac:dyDescent="0.2">
      <c r="C1001" s="31"/>
      <c r="D1001" s="31"/>
      <c r="F1001" s="31"/>
    </row>
    <row r="1002" spans="3:6" s="22" customFormat="1" x14ac:dyDescent="0.2">
      <c r="C1002" s="31"/>
      <c r="D1002" s="31"/>
      <c r="F1002" s="31"/>
    </row>
    <row r="1003" spans="3:6" s="22" customFormat="1" x14ac:dyDescent="0.2">
      <c r="C1003" s="31"/>
      <c r="D1003" s="31"/>
      <c r="F1003" s="31"/>
    </row>
    <row r="1004" spans="3:6" s="22" customFormat="1" x14ac:dyDescent="0.2">
      <c r="C1004" s="31"/>
      <c r="D1004" s="31"/>
      <c r="F1004" s="31"/>
    </row>
    <row r="1005" spans="3:6" s="22" customFormat="1" x14ac:dyDescent="0.2">
      <c r="C1005" s="31"/>
      <c r="D1005" s="31"/>
      <c r="F1005" s="31"/>
    </row>
    <row r="1006" spans="3:6" s="22" customFormat="1" x14ac:dyDescent="0.2">
      <c r="C1006" s="31"/>
      <c r="D1006" s="31"/>
      <c r="F1006" s="31"/>
    </row>
    <row r="1007" spans="3:6" s="22" customFormat="1" x14ac:dyDescent="0.2">
      <c r="C1007" s="31"/>
      <c r="D1007" s="31"/>
      <c r="F1007" s="31"/>
    </row>
    <row r="1008" spans="3:6" s="22" customFormat="1" x14ac:dyDescent="0.2">
      <c r="C1008" s="31"/>
      <c r="D1008" s="31"/>
      <c r="F1008" s="31"/>
    </row>
    <row r="1009" spans="3:6" s="22" customFormat="1" x14ac:dyDescent="0.2">
      <c r="C1009" s="31"/>
      <c r="D1009" s="31"/>
      <c r="F1009" s="31"/>
    </row>
    <row r="1010" spans="3:6" s="22" customFormat="1" x14ac:dyDescent="0.2">
      <c r="C1010" s="31"/>
      <c r="D1010" s="31"/>
      <c r="F1010" s="31"/>
    </row>
    <row r="1011" spans="3:6" s="22" customFormat="1" x14ac:dyDescent="0.2">
      <c r="C1011" s="31"/>
      <c r="D1011" s="31"/>
      <c r="F1011" s="31"/>
    </row>
    <row r="1012" spans="3:6" s="22" customFormat="1" x14ac:dyDescent="0.2">
      <c r="C1012" s="31"/>
      <c r="D1012" s="31"/>
      <c r="F1012" s="31"/>
    </row>
    <row r="1013" spans="3:6" s="22" customFormat="1" x14ac:dyDescent="0.2">
      <c r="C1013" s="31"/>
      <c r="D1013" s="31"/>
      <c r="F1013" s="31"/>
    </row>
    <row r="1014" spans="3:6" s="22" customFormat="1" x14ac:dyDescent="0.2">
      <c r="C1014" s="31"/>
      <c r="D1014" s="31"/>
      <c r="F1014" s="31"/>
    </row>
    <row r="1015" spans="3:6" s="22" customFormat="1" x14ac:dyDescent="0.2">
      <c r="C1015" s="31"/>
      <c r="D1015" s="31"/>
      <c r="F1015" s="31"/>
    </row>
    <row r="1016" spans="3:6" s="22" customFormat="1" x14ac:dyDescent="0.2">
      <c r="C1016" s="31"/>
      <c r="D1016" s="31"/>
      <c r="F1016" s="31"/>
    </row>
    <row r="1017" spans="3:6" s="22" customFormat="1" x14ac:dyDescent="0.2">
      <c r="C1017" s="31"/>
      <c r="D1017" s="31"/>
      <c r="F1017" s="31"/>
    </row>
    <row r="1018" spans="3:6" s="22" customFormat="1" x14ac:dyDescent="0.2">
      <c r="C1018" s="31"/>
      <c r="D1018" s="31"/>
      <c r="F1018" s="31"/>
    </row>
    <row r="1019" spans="3:6" s="22" customFormat="1" x14ac:dyDescent="0.2">
      <c r="C1019" s="31"/>
      <c r="D1019" s="31"/>
      <c r="F1019" s="31"/>
    </row>
    <row r="1020" spans="3:6" s="22" customFormat="1" x14ac:dyDescent="0.2">
      <c r="C1020" s="31"/>
      <c r="D1020" s="31"/>
      <c r="F1020" s="31"/>
    </row>
    <row r="1021" spans="3:6" s="22" customFormat="1" x14ac:dyDescent="0.2">
      <c r="C1021" s="31"/>
      <c r="D1021" s="31"/>
      <c r="F1021" s="31"/>
    </row>
    <row r="1022" spans="3:6" s="22" customFormat="1" x14ac:dyDescent="0.2">
      <c r="C1022" s="31"/>
      <c r="D1022" s="31"/>
      <c r="F1022" s="31"/>
    </row>
    <row r="1023" spans="3:6" s="22" customFormat="1" x14ac:dyDescent="0.2">
      <c r="C1023" s="31"/>
      <c r="D1023" s="31"/>
      <c r="F1023" s="31"/>
    </row>
    <row r="1024" spans="3:6" s="22" customFormat="1" x14ac:dyDescent="0.2">
      <c r="C1024" s="31"/>
      <c r="D1024" s="31"/>
      <c r="F1024" s="31"/>
    </row>
    <row r="1025" spans="3:6" s="22" customFormat="1" x14ac:dyDescent="0.2">
      <c r="C1025" s="31"/>
      <c r="D1025" s="31"/>
      <c r="F1025" s="31"/>
    </row>
    <row r="1026" spans="3:6" s="22" customFormat="1" x14ac:dyDescent="0.2">
      <c r="C1026" s="31"/>
      <c r="D1026" s="31"/>
      <c r="F1026" s="31"/>
    </row>
    <row r="1027" spans="3:6" s="22" customFormat="1" x14ac:dyDescent="0.2">
      <c r="C1027" s="31"/>
      <c r="D1027" s="31"/>
      <c r="F1027" s="31"/>
    </row>
    <row r="1028" spans="3:6" s="22" customFormat="1" x14ac:dyDescent="0.2">
      <c r="C1028" s="31"/>
      <c r="D1028" s="31"/>
      <c r="F1028" s="31"/>
    </row>
    <row r="1029" spans="3:6" s="22" customFormat="1" x14ac:dyDescent="0.2">
      <c r="C1029" s="31"/>
      <c r="D1029" s="31"/>
      <c r="F1029" s="31"/>
    </row>
    <row r="1030" spans="3:6" s="22" customFormat="1" x14ac:dyDescent="0.2">
      <c r="C1030" s="31"/>
      <c r="D1030" s="31"/>
      <c r="F1030" s="31"/>
    </row>
    <row r="1031" spans="3:6" s="22" customFormat="1" x14ac:dyDescent="0.2">
      <c r="C1031" s="31"/>
      <c r="D1031" s="31"/>
      <c r="F1031" s="31"/>
    </row>
    <row r="1032" spans="3:6" s="22" customFormat="1" x14ac:dyDescent="0.2">
      <c r="C1032" s="31"/>
      <c r="D1032" s="31"/>
      <c r="F1032" s="31"/>
    </row>
    <row r="1033" spans="3:6" s="22" customFormat="1" x14ac:dyDescent="0.2">
      <c r="C1033" s="31"/>
      <c r="D1033" s="31"/>
      <c r="F1033" s="31"/>
    </row>
    <row r="1034" spans="3:6" s="22" customFormat="1" x14ac:dyDescent="0.2">
      <c r="C1034" s="31"/>
      <c r="D1034" s="31"/>
      <c r="F1034" s="31"/>
    </row>
    <row r="1035" spans="3:6" s="22" customFormat="1" x14ac:dyDescent="0.2">
      <c r="C1035" s="31"/>
      <c r="D1035" s="31"/>
      <c r="F1035" s="31"/>
    </row>
    <row r="1036" spans="3:6" s="22" customFormat="1" x14ac:dyDescent="0.2">
      <c r="C1036" s="31"/>
      <c r="D1036" s="31"/>
      <c r="F1036" s="31"/>
    </row>
    <row r="1037" spans="3:6" s="22" customFormat="1" x14ac:dyDescent="0.2">
      <c r="C1037" s="31"/>
      <c r="D1037" s="31"/>
      <c r="F1037" s="31"/>
    </row>
    <row r="1038" spans="3:6" s="22" customFormat="1" x14ac:dyDescent="0.2">
      <c r="C1038" s="31"/>
      <c r="D1038" s="31"/>
      <c r="F1038" s="31"/>
    </row>
    <row r="1039" spans="3:6" s="22" customFormat="1" x14ac:dyDescent="0.2">
      <c r="C1039" s="31"/>
      <c r="D1039" s="31"/>
      <c r="F1039" s="31"/>
    </row>
    <row r="1040" spans="3:6" s="22" customFormat="1" x14ac:dyDescent="0.2">
      <c r="C1040" s="31"/>
      <c r="D1040" s="31"/>
      <c r="F1040" s="31"/>
    </row>
    <row r="1041" spans="1:7" s="22" customFormat="1" x14ac:dyDescent="0.2">
      <c r="C1041" s="31"/>
      <c r="D1041" s="31"/>
      <c r="F1041" s="31"/>
    </row>
    <row r="1042" spans="1:7" s="22" customFormat="1" x14ac:dyDescent="0.2">
      <c r="C1042" s="31"/>
      <c r="D1042" s="31"/>
      <c r="F1042" s="31"/>
    </row>
    <row r="1043" spans="1:7" s="22" customFormat="1" x14ac:dyDescent="0.2">
      <c r="C1043" s="31"/>
      <c r="D1043" s="31"/>
      <c r="F1043" s="31"/>
    </row>
    <row r="1044" spans="1:7" s="22" customFormat="1" x14ac:dyDescent="0.2">
      <c r="C1044" s="31"/>
      <c r="D1044" s="31"/>
      <c r="F1044" s="31"/>
    </row>
    <row r="1045" spans="1:7" s="22" customFormat="1" x14ac:dyDescent="0.2">
      <c r="C1045" s="31"/>
      <c r="D1045" s="31"/>
      <c r="F1045" s="31"/>
    </row>
    <row r="1046" spans="1:7" s="22" customFormat="1" x14ac:dyDescent="0.2">
      <c r="C1046" s="31"/>
      <c r="D1046" s="31"/>
      <c r="F1046" s="31"/>
    </row>
    <row r="1047" spans="1:7" s="22" customFormat="1" x14ac:dyDescent="0.2">
      <c r="C1047" s="31"/>
      <c r="D1047" s="31"/>
      <c r="F1047" s="31"/>
    </row>
    <row r="1048" spans="1:7" s="22" customFormat="1" x14ac:dyDescent="0.2">
      <c r="C1048" s="31"/>
      <c r="D1048" s="31"/>
      <c r="F1048" s="31"/>
    </row>
    <row r="1049" spans="1:7" s="22" customFormat="1" x14ac:dyDescent="0.2">
      <c r="A1049"/>
      <c r="B1049"/>
      <c r="C1049" s="32"/>
      <c r="D1049" s="32"/>
      <c r="E1049"/>
      <c r="F1049" s="32"/>
      <c r="G1049"/>
    </row>
    <row r="1050" spans="1:7" s="22" customFormat="1" x14ac:dyDescent="0.2">
      <c r="A1050"/>
      <c r="B1050"/>
      <c r="C1050" s="32"/>
      <c r="D1050" s="32"/>
      <c r="E1050"/>
      <c r="F1050" s="32"/>
      <c r="G1050"/>
    </row>
    <row r="1051" spans="1:7" s="22" customFormat="1" x14ac:dyDescent="0.2">
      <c r="A1051"/>
      <c r="B1051"/>
      <c r="C1051" s="32"/>
      <c r="D1051" s="32"/>
      <c r="E1051"/>
      <c r="F1051" s="32"/>
      <c r="G1051"/>
    </row>
    <row r="1052" spans="1:7" s="22" customFormat="1" x14ac:dyDescent="0.2">
      <c r="A1052"/>
      <c r="B1052"/>
      <c r="C1052" s="32"/>
      <c r="D1052" s="32"/>
      <c r="E1052"/>
      <c r="F1052" s="32"/>
      <c r="G1052"/>
    </row>
  </sheetData>
  <autoFilter ref="A13:G283">
    <filterColumn colId="2" showButton="0"/>
    <filterColumn colId="6">
      <filters blank="1"/>
    </filterColumn>
  </autoFilter>
  <mergeCells count="312">
    <mergeCell ref="E52:F52"/>
    <mergeCell ref="C69:D69"/>
    <mergeCell ref="C70:D70"/>
    <mergeCell ref="C77:D77"/>
    <mergeCell ref="C72:D72"/>
    <mergeCell ref="C73:D73"/>
    <mergeCell ref="C62:D62"/>
    <mergeCell ref="C65:D65"/>
    <mergeCell ref="C66:D66"/>
    <mergeCell ref="C58:D58"/>
    <mergeCell ref="C60:D60"/>
    <mergeCell ref="C79:D79"/>
    <mergeCell ref="C74:D74"/>
    <mergeCell ref="C75:D75"/>
    <mergeCell ref="C76:D76"/>
    <mergeCell ref="C68:D68"/>
    <mergeCell ref="C197:D197"/>
    <mergeCell ref="C201:D201"/>
    <mergeCell ref="C140:D140"/>
    <mergeCell ref="C159:D159"/>
    <mergeCell ref="C172:D172"/>
    <mergeCell ref="C164:D164"/>
    <mergeCell ref="C165:D165"/>
    <mergeCell ref="C82:D82"/>
    <mergeCell ref="C67:D67"/>
    <mergeCell ref="C78:D78"/>
    <mergeCell ref="C178:D178"/>
    <mergeCell ref="C85:D85"/>
    <mergeCell ref="C162:D162"/>
    <mergeCell ref="C163:D163"/>
    <mergeCell ref="C158:D158"/>
    <mergeCell ref="F10:G10"/>
    <mergeCell ref="F11:G11"/>
    <mergeCell ref="B9:G9"/>
    <mergeCell ref="B10:C10"/>
    <mergeCell ref="B11:C11"/>
    <mergeCell ref="D11:E11"/>
    <mergeCell ref="D10:E10"/>
    <mergeCell ref="C15:D15"/>
    <mergeCell ref="C16:D16"/>
    <mergeCell ref="A1:G8"/>
    <mergeCell ref="C110:D110"/>
    <mergeCell ref="C119:D119"/>
    <mergeCell ref="C120:D120"/>
    <mergeCell ref="C122:D122"/>
    <mergeCell ref="C124:D124"/>
    <mergeCell ref="C133:D133"/>
    <mergeCell ref="C141:D141"/>
    <mergeCell ref="C13:D13"/>
    <mergeCell ref="C63:D63"/>
    <mergeCell ref="A14:G14"/>
    <mergeCell ref="C64:D64"/>
    <mergeCell ref="C81:D81"/>
    <mergeCell ref="C20:D20"/>
    <mergeCell ref="C136:D136"/>
    <mergeCell ref="C139:D139"/>
    <mergeCell ref="C114:D114"/>
    <mergeCell ref="C117:D117"/>
    <mergeCell ref="C118:D118"/>
    <mergeCell ref="C59:D59"/>
    <mergeCell ref="C89:D89"/>
    <mergeCell ref="C90:D90"/>
    <mergeCell ref="C135:D135"/>
    <mergeCell ref="C61:D61"/>
    <mergeCell ref="C138:D138"/>
    <mergeCell ref="C134:D134"/>
    <mergeCell ref="C132:D132"/>
    <mergeCell ref="C145:D145"/>
    <mergeCell ref="C144:D144"/>
    <mergeCell ref="C166:D166"/>
    <mergeCell ref="C93:D93"/>
    <mergeCell ref="C121:D121"/>
    <mergeCell ref="C142:D142"/>
    <mergeCell ref="C143:D143"/>
    <mergeCell ref="C161:D161"/>
    <mergeCell ref="C153:D153"/>
    <mergeCell ref="C123:D123"/>
    <mergeCell ref="C156:D156"/>
    <mergeCell ref="C17:D17"/>
    <mergeCell ref="C18:D18"/>
    <mergeCell ref="C55:D55"/>
    <mergeCell ref="C57:D57"/>
    <mergeCell ref="C39:D39"/>
    <mergeCell ref="C40:D40"/>
    <mergeCell ref="C41:D41"/>
    <mergeCell ref="C42:D42"/>
    <mergeCell ref="C44:D44"/>
    <mergeCell ref="C45:D45"/>
    <mergeCell ref="C46:D46"/>
    <mergeCell ref="C47:D47"/>
    <mergeCell ref="C49:D49"/>
    <mergeCell ref="C56:D56"/>
    <mergeCell ref="C37:D37"/>
    <mergeCell ref="C38:D38"/>
    <mergeCell ref="C29:D29"/>
    <mergeCell ref="C33:D33"/>
    <mergeCell ref="C30:D30"/>
    <mergeCell ref="C31:D31"/>
    <mergeCell ref="C25:D25"/>
    <mergeCell ref="C36:D36"/>
    <mergeCell ref="C48:D48"/>
    <mergeCell ref="C27:D27"/>
    <mergeCell ref="C19:D19"/>
    <mergeCell ref="C32:D32"/>
    <mergeCell ref="C23:D23"/>
    <mergeCell ref="C50:D50"/>
    <mergeCell ref="C51:D51"/>
    <mergeCell ref="C43:D43"/>
    <mergeCell ref="C22:D22"/>
    <mergeCell ref="C21:D21"/>
    <mergeCell ref="C24:D24"/>
    <mergeCell ref="C28:D28"/>
    <mergeCell ref="C26:D26"/>
    <mergeCell ref="C54:D54"/>
    <mergeCell ref="C175:D175"/>
    <mergeCell ref="C177:D177"/>
    <mergeCell ref="C71:D71"/>
    <mergeCell ref="C115:D115"/>
    <mergeCell ref="C116:D116"/>
    <mergeCell ref="C94:D94"/>
    <mergeCell ref="C95:D95"/>
    <mergeCell ref="C96:D96"/>
    <mergeCell ref="C104:D104"/>
    <mergeCell ref="C105:D105"/>
    <mergeCell ref="C106:D106"/>
    <mergeCell ref="C107:D107"/>
    <mergeCell ref="C108:D108"/>
    <mergeCell ref="C171:D171"/>
    <mergeCell ref="C83:D83"/>
    <mergeCell ref="C84:D84"/>
    <mergeCell ref="C80:D80"/>
    <mergeCell ref="C52:D52"/>
    <mergeCell ref="C53:D53"/>
    <mergeCell ref="C86:D86"/>
    <mergeCell ref="C91:D91"/>
    <mergeCell ref="C92:D92"/>
    <mergeCell ref="D276:E276"/>
    <mergeCell ref="C237:D237"/>
    <mergeCell ref="D288:E288"/>
    <mergeCell ref="D289:E289"/>
    <mergeCell ref="D290:E290"/>
    <mergeCell ref="D291:E291"/>
    <mergeCell ref="F299:G299"/>
    <mergeCell ref="D292:E292"/>
    <mergeCell ref="D293:E293"/>
    <mergeCell ref="D287:E287"/>
    <mergeCell ref="D281:E281"/>
    <mergeCell ref="D278:E278"/>
    <mergeCell ref="D282:E282"/>
    <mergeCell ref="D283:E283"/>
    <mergeCell ref="D295:E295"/>
    <mergeCell ref="C262:D262"/>
    <mergeCell ref="C231:D231"/>
    <mergeCell ref="C232:D232"/>
    <mergeCell ref="C234:D234"/>
    <mergeCell ref="C224:D224"/>
    <mergeCell ref="C225:D225"/>
    <mergeCell ref="C254:D254"/>
    <mergeCell ref="C233:D233"/>
    <mergeCell ref="C235:D235"/>
    <mergeCell ref="C236:D236"/>
    <mergeCell ref="C196:D196"/>
    <mergeCell ref="C187:D187"/>
    <mergeCell ref="C188:D188"/>
    <mergeCell ref="C190:D190"/>
    <mergeCell ref="C191:D191"/>
    <mergeCell ref="C192:D192"/>
    <mergeCell ref="C258:D258"/>
    <mergeCell ref="C259:D259"/>
    <mergeCell ref="D285:E285"/>
    <mergeCell ref="C256:D256"/>
    <mergeCell ref="C264:D264"/>
    <mergeCell ref="C266:D266"/>
    <mergeCell ref="C247:D247"/>
    <mergeCell ref="C270:D270"/>
    <mergeCell ref="C265:D265"/>
    <mergeCell ref="D275:E275"/>
    <mergeCell ref="C267:D267"/>
    <mergeCell ref="C268:D268"/>
    <mergeCell ref="C204:D204"/>
    <mergeCell ref="C205:D205"/>
    <mergeCell ref="C206:D206"/>
    <mergeCell ref="C202:D202"/>
    <mergeCell ref="C207:D207"/>
    <mergeCell ref="C272:D272"/>
    <mergeCell ref="D286:E286"/>
    <mergeCell ref="D284:E284"/>
    <mergeCell ref="C195:D195"/>
    <mergeCell ref="C216:D216"/>
    <mergeCell ref="C226:D226"/>
    <mergeCell ref="C227:D227"/>
    <mergeCell ref="C242:D242"/>
    <mergeCell ref="C243:D243"/>
    <mergeCell ref="C244:D244"/>
    <mergeCell ref="C245:D245"/>
    <mergeCell ref="C246:D246"/>
    <mergeCell ref="C249:D249"/>
    <mergeCell ref="C199:D199"/>
    <mergeCell ref="D277:E277"/>
    <mergeCell ref="C229:D229"/>
    <mergeCell ref="C198:D198"/>
    <mergeCell ref="C212:D212"/>
    <mergeCell ref="C263:D263"/>
    <mergeCell ref="C200:D200"/>
    <mergeCell ref="C203:D203"/>
    <mergeCell ref="C214:D214"/>
    <mergeCell ref="C218:D218"/>
    <mergeCell ref="C261:D261"/>
    <mergeCell ref="C255:D255"/>
    <mergeCell ref="C252:D252"/>
    <mergeCell ref="C253:D253"/>
    <mergeCell ref="C220:D220"/>
    <mergeCell ref="C222:D222"/>
    <mergeCell ref="C223:D223"/>
    <mergeCell ref="C228:D228"/>
    <mergeCell ref="C215:D215"/>
    <mergeCell ref="C217:D217"/>
    <mergeCell ref="C250:D250"/>
    <mergeCell ref="A328:C328"/>
    <mergeCell ref="D328:E328"/>
    <mergeCell ref="D294:E294"/>
    <mergeCell ref="D296:E296"/>
    <mergeCell ref="A301:G301"/>
    <mergeCell ref="B302:C302"/>
    <mergeCell ref="D302:E302"/>
    <mergeCell ref="D303:E303"/>
    <mergeCell ref="D304:E304"/>
    <mergeCell ref="D305:E305"/>
    <mergeCell ref="D306:E306"/>
    <mergeCell ref="D307:E307"/>
    <mergeCell ref="D308:E308"/>
    <mergeCell ref="F310:G310"/>
    <mergeCell ref="A297:E297"/>
    <mergeCell ref="F297:G297"/>
    <mergeCell ref="F298:G298"/>
    <mergeCell ref="F311:G311"/>
    <mergeCell ref="A309:E309"/>
    <mergeCell ref="A314:E314"/>
    <mergeCell ref="F309:G309"/>
    <mergeCell ref="A300:XFD300"/>
    <mergeCell ref="C181:D181"/>
    <mergeCell ref="C173:D173"/>
    <mergeCell ref="C174:D174"/>
    <mergeCell ref="C146:D146"/>
    <mergeCell ref="C111:D111"/>
    <mergeCell ref="C112:D112"/>
    <mergeCell ref="C113:D113"/>
    <mergeCell ref="A327:C327"/>
    <mergeCell ref="D327:E327"/>
    <mergeCell ref="C183:D183"/>
    <mergeCell ref="C189:D189"/>
    <mergeCell ref="C185:D185"/>
    <mergeCell ref="C186:D186"/>
    <mergeCell ref="C193:D193"/>
    <mergeCell ref="C219:D219"/>
    <mergeCell ref="C208:D208"/>
    <mergeCell ref="C257:D257"/>
    <mergeCell ref="C251:D251"/>
    <mergeCell ref="C211:D211"/>
    <mergeCell ref="C238:D238"/>
    <mergeCell ref="C248:D248"/>
    <mergeCell ref="C230:D230"/>
    <mergeCell ref="C221:D221"/>
    <mergeCell ref="C209:D209"/>
    <mergeCell ref="C87:D87"/>
    <mergeCell ref="C88:D88"/>
    <mergeCell ref="C176:D176"/>
    <mergeCell ref="C100:D100"/>
    <mergeCell ref="C167:D167"/>
    <mergeCell ref="C126:D126"/>
    <mergeCell ref="C109:D109"/>
    <mergeCell ref="C147:D147"/>
    <mergeCell ref="C148:D148"/>
    <mergeCell ref="C157:D157"/>
    <mergeCell ref="C149:D149"/>
    <mergeCell ref="C150:D150"/>
    <mergeCell ref="C151:D151"/>
    <mergeCell ref="C152:D152"/>
    <mergeCell ref="C154:D154"/>
    <mergeCell ref="C160:D160"/>
    <mergeCell ref="C168:D168"/>
    <mergeCell ref="C169:D169"/>
    <mergeCell ref="C155:D155"/>
    <mergeCell ref="C97:D97"/>
    <mergeCell ref="C98:D98"/>
    <mergeCell ref="C99:D99"/>
    <mergeCell ref="C125:D125"/>
    <mergeCell ref="C137:D137"/>
    <mergeCell ref="C179:D179"/>
    <mergeCell ref="C170:D170"/>
    <mergeCell ref="C194:D194"/>
    <mergeCell ref="D324:E324"/>
    <mergeCell ref="A324:C324"/>
    <mergeCell ref="C101:D101"/>
    <mergeCell ref="C102:D102"/>
    <mergeCell ref="C103:D103"/>
    <mergeCell ref="B284:C284"/>
    <mergeCell ref="C210:D210"/>
    <mergeCell ref="C213:D213"/>
    <mergeCell ref="D279:E279"/>
    <mergeCell ref="D280:E280"/>
    <mergeCell ref="C239:D239"/>
    <mergeCell ref="C240:D240"/>
    <mergeCell ref="C241:D241"/>
    <mergeCell ref="C273:D273"/>
    <mergeCell ref="C274:D274"/>
    <mergeCell ref="C269:D269"/>
    <mergeCell ref="C271:D271"/>
    <mergeCell ref="C260:D260"/>
    <mergeCell ref="C184:D184"/>
    <mergeCell ref="C180:D180"/>
    <mergeCell ref="C182:D182"/>
  </mergeCells>
  <phoneticPr fontId="0" type="noConversion"/>
  <pageMargins left="0.59055118110236227" right="0" top="0" bottom="0" header="0.51181102362204722" footer="0.51181102362204722"/>
  <pageSetup paperSize="9" scale="60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7" sqref="A27"/>
    </sheetView>
  </sheetViews>
  <sheetFormatPr defaultColWidth="11.42578125" defaultRowHeight="12.75" x14ac:dyDescent="0.2"/>
  <cols>
    <col min="1" max="1" width="70" bestFit="1" customWidth="1"/>
  </cols>
  <sheetData>
    <row r="1" spans="1:1" ht="18.75" x14ac:dyDescent="0.2">
      <c r="A1" s="2" t="s">
        <v>10</v>
      </c>
    </row>
    <row r="2" spans="1:1" ht="15.75" x14ac:dyDescent="0.2">
      <c r="A2" s="3"/>
    </row>
    <row r="4" spans="1:1" ht="15.75" x14ac:dyDescent="0.2">
      <c r="A4" s="4" t="s">
        <v>11</v>
      </c>
    </row>
    <row r="6" spans="1:1" ht="15.75" x14ac:dyDescent="0.2">
      <c r="A6" s="4" t="s">
        <v>12</v>
      </c>
    </row>
    <row r="8" spans="1:1" ht="15.75" x14ac:dyDescent="0.2">
      <c r="A8" s="4" t="s">
        <v>20</v>
      </c>
    </row>
    <row r="10" spans="1:1" ht="15.75" x14ac:dyDescent="0.2">
      <c r="A10" s="4" t="s">
        <v>13</v>
      </c>
    </row>
    <row r="12" spans="1:1" ht="15.75" x14ac:dyDescent="0.2">
      <c r="A12" s="4" t="s">
        <v>14</v>
      </c>
    </row>
    <row r="14" spans="1:1" ht="15.75" x14ac:dyDescent="0.2">
      <c r="A14" s="4" t="s">
        <v>15</v>
      </c>
    </row>
    <row r="16" spans="1:1" ht="15.75" x14ac:dyDescent="0.2">
      <c r="A16" s="4" t="s">
        <v>21</v>
      </c>
    </row>
    <row r="18" spans="1:1" ht="18" x14ac:dyDescent="0.2">
      <c r="A18" s="5"/>
    </row>
    <row r="19" spans="1:1" ht="18" x14ac:dyDescent="0.2">
      <c r="A19" s="5" t="s">
        <v>16</v>
      </c>
    </row>
    <row r="21" spans="1:1" ht="15.75" x14ac:dyDescent="0.2">
      <c r="A21" s="4"/>
    </row>
    <row r="23" spans="1:1" ht="15.75" x14ac:dyDescent="0.2">
      <c r="A23" s="4" t="s">
        <v>17</v>
      </c>
    </row>
    <row r="25" spans="1:1" ht="15.75" x14ac:dyDescent="0.2">
      <c r="A25" s="4" t="s">
        <v>18</v>
      </c>
    </row>
    <row r="27" spans="1:1" ht="15.75" x14ac:dyDescent="0.2">
      <c r="A27" s="4" t="s">
        <v>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</vt:lpstr>
      <vt:lpstr>В стоимость включено (2)</vt:lpstr>
      <vt:lpstr>'Меню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Мырча</dc:creator>
  <cp:lastModifiedBy>User</cp:lastModifiedBy>
  <cp:lastPrinted>2015-09-28T13:24:22Z</cp:lastPrinted>
  <dcterms:created xsi:type="dcterms:W3CDTF">2014-03-11T10:26:04Z</dcterms:created>
  <dcterms:modified xsi:type="dcterms:W3CDTF">2017-01-24T12:56:05Z</dcterms:modified>
</cp:coreProperties>
</file>